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msba-my.sharepoint.com/personal/bharat_murari_massschoolbuildings_org/Documents/Desktop/Web attachments/"/>
    </mc:Choice>
  </mc:AlternateContent>
  <xr:revisionPtr revIDLastSave="1" documentId="8_{F4EFBE8E-1CFA-4EDE-BD1F-24AC1B176C23}" xr6:coauthVersionLast="47" xr6:coauthVersionMax="47" xr10:uidLastSave="{49F18821-FE44-4614-94DF-E4871EAD3493}"/>
  <bookViews>
    <workbookView xWindow="-110" yWindow="-110" windowWidth="19420" windowHeight="10420" xr2:uid="{00000000-000D-0000-FFFF-FFFF00000000}"/>
  </bookViews>
  <sheets>
    <sheet name="CO Summary" sheetId="1" r:id="rId1"/>
    <sheet name="Ineligible Comments" sheetId="2" r:id="rId2"/>
  </sheets>
  <definedNames>
    <definedName name="_xlnm.Print_Area" localSheetId="0">'CO Summary'!$A$1:$Y$93</definedName>
    <definedName name="_xlnm.Print_Titles" localSheetId="0">'CO Summary'!$1:$6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1" l="1"/>
  <c r="I79" i="1"/>
  <c r="I78" i="1"/>
  <c r="I77" i="1"/>
  <c r="V77" i="1"/>
  <c r="V76" i="1"/>
  <c r="I88" i="1" l="1"/>
  <c r="L64" i="1"/>
  <c r="M64" i="1"/>
  <c r="I86" i="1"/>
  <c r="H64" i="1"/>
  <c r="I64" i="1"/>
  <c r="I66" i="1"/>
  <c r="I85" i="1"/>
  <c r="I72" i="1"/>
  <c r="I76" i="1"/>
  <c r="I82" i="1"/>
  <c r="I84" i="1"/>
  <c r="I89" i="1"/>
  <c r="I75" i="1"/>
  <c r="I87" i="1"/>
  <c r="K64" i="1"/>
  <c r="M66" i="1"/>
  <c r="I90" i="1"/>
  <c r="M65" i="1"/>
  <c r="J64" i="1"/>
  <c r="F20" i="1"/>
  <c r="F16" i="1"/>
  <c r="F12" i="1"/>
  <c r="F8" i="1"/>
  <c r="U64" i="1"/>
  <c r="U65" i="1"/>
  <c r="V64" i="1"/>
  <c r="V65" i="1"/>
  <c r="W64" i="1"/>
  <c r="W65" i="1"/>
  <c r="X64" i="1"/>
  <c r="X65" i="1"/>
  <c r="V73" i="1"/>
  <c r="B64" i="1"/>
  <c r="K65" i="1"/>
  <c r="H65" i="1"/>
  <c r="Q64" i="1"/>
  <c r="Q65" i="1"/>
  <c r="R64" i="1"/>
  <c r="R65" i="1"/>
  <c r="Y73" i="1"/>
  <c r="Q73" i="1"/>
  <c r="Q75" i="1"/>
  <c r="Q77" i="1"/>
  <c r="O64" i="1"/>
  <c r="O65" i="1"/>
  <c r="P64" i="1"/>
  <c r="P65" i="1"/>
  <c r="S64" i="1"/>
  <c r="S65" i="1"/>
  <c r="T64" i="1"/>
  <c r="T65" i="1"/>
  <c r="N64" i="1"/>
  <c r="N65" i="1"/>
  <c r="T66" i="1"/>
  <c r="I65" i="1"/>
  <c r="I67" i="1"/>
  <c r="L65" i="1"/>
  <c r="M67" i="1"/>
  <c r="X67" i="1"/>
  <c r="X66" i="1"/>
  <c r="T6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Evan Levesque</author>
    <author>evanl</author>
  </authors>
  <commentList>
    <comment ref="D8" authorId="0" shapeId="0" xr:uid="{9352F49C-D616-4DF1-974F-14A79977A12A}">
      <text>
        <r>
          <rPr>
            <b/>
            <sz val="9"/>
            <color indexed="81"/>
            <rFont val="Tahoma"/>
            <family val="2"/>
          </rPr>
          <t xml:space="preserve">Evan Levesque 6/28/22: </t>
        </r>
        <r>
          <rPr>
            <sz val="9"/>
            <color indexed="81"/>
            <rFont val="Tahoma"/>
            <family val="2"/>
          </rPr>
          <t xml:space="preserve">Reflect the lastest date that the Change Order cover was signed.
</t>
        </r>
      </text>
    </comment>
    <comment ref="E8" authorId="0" shapeId="0" xr:uid="{16A13CD3-4264-4E7A-89EC-2DA5C01BCAD2}">
      <text>
        <r>
          <rPr>
            <b/>
            <sz val="9"/>
            <color indexed="81"/>
            <rFont val="Tahoma"/>
            <family val="2"/>
          </rPr>
          <t xml:space="preserve">Evan Levesque 6/28/22: </t>
        </r>
        <r>
          <rPr>
            <sz val="9"/>
            <color indexed="81"/>
            <rFont val="Tahoma"/>
            <family val="2"/>
          </rPr>
          <t xml:space="preserve">Reflect the date that the MSBA PM received the executed Change Order backup documentation from the OPM.
</t>
        </r>
      </text>
    </comment>
    <comment ref="Q71" authorId="1" shapeId="0" xr:uid="{E3940F30-7FD1-4E04-A79A-467B9D5AA193}">
      <text>
        <r>
          <rPr>
            <b/>
            <sz val="9"/>
            <color indexed="81"/>
            <rFont val="Tahoma"/>
            <family val="2"/>
          </rPr>
          <t xml:space="preserve">EL 6/29/21 - </t>
        </r>
        <r>
          <rPr>
            <sz val="9"/>
            <color indexed="81"/>
            <rFont val="Tahoma"/>
            <family val="2"/>
          </rPr>
          <t>SD TPB, Substructure through Building Sitework.</t>
        </r>
      </text>
    </comment>
    <comment ref="V71" authorId="0" shapeId="0" xr:uid="{7581DDCB-4A2C-4CF2-B7F1-0D9D6862468B}">
      <text>
        <r>
          <rPr>
            <b/>
            <sz val="9"/>
            <color indexed="81"/>
            <rFont val="Tahoma"/>
            <family val="2"/>
          </rPr>
          <t xml:space="preserve">EL 7/21/21 - </t>
        </r>
        <r>
          <rPr>
            <sz val="9"/>
            <color indexed="81"/>
            <rFont val="Tahoma"/>
            <family val="2"/>
          </rPr>
          <t>SD TPB reimbursable Furniture, Fixtures and Equipment.</t>
        </r>
      </text>
    </comment>
    <comment ref="Q72" authorId="1" shapeId="0" xr:uid="{012E00D1-350E-4A24-9BFB-4FAA370C6CF7}">
      <text>
        <r>
          <rPr>
            <b/>
            <sz val="9"/>
            <color indexed="81"/>
            <rFont val="Tahoma"/>
            <family val="2"/>
          </rPr>
          <t xml:space="preserve">EL 6/29/21 - </t>
        </r>
        <r>
          <rPr>
            <sz val="9"/>
            <color indexed="81"/>
            <rFont val="Tahoma"/>
            <family val="2"/>
          </rPr>
          <t>SD TPB, Special Construction &amp; Demolition through Building Sitework, reflected as a negative.</t>
        </r>
      </text>
    </comment>
    <comment ref="V72" authorId="0" shapeId="0" xr:uid="{A463C6E1-5D82-4EB6-99FC-BEC0D2234C0D}">
      <text>
        <r>
          <rPr>
            <b/>
            <sz val="9"/>
            <color indexed="81"/>
            <rFont val="Tahoma"/>
            <family val="2"/>
          </rPr>
          <t xml:space="preserve">EL 7/21/21 - </t>
        </r>
        <r>
          <rPr>
            <sz val="9"/>
            <color indexed="81"/>
            <rFont val="Tahoma"/>
            <family val="2"/>
          </rPr>
          <t>SD TPB reimbursable Technology.</t>
        </r>
      </text>
    </comment>
    <comment ref="Q76" authorId="1" shapeId="0" xr:uid="{00CC2798-2872-460D-B51D-B5EC547CE1B6}">
      <text>
        <r>
          <rPr>
            <b/>
            <sz val="9"/>
            <color indexed="81"/>
            <rFont val="Tahoma"/>
            <family val="2"/>
          </rPr>
          <t xml:space="preserve">EL 6/29/21 - </t>
        </r>
        <r>
          <rPr>
            <sz val="9"/>
            <color indexed="81"/>
            <rFont val="Tahoma"/>
            <family val="2"/>
          </rPr>
          <t>SD TPB, Building Sitework.</t>
        </r>
      </text>
    </comment>
    <comment ref="V76" authorId="0" shapeId="0" xr:uid="{ACA35EB8-25D8-404A-817E-878793800A24}">
      <text>
        <r>
          <rPr>
            <b/>
            <sz val="9"/>
            <color indexed="81"/>
            <rFont val="Tahoma"/>
            <family val="2"/>
          </rPr>
          <t xml:space="preserve">EL 7/21/21 - </t>
        </r>
        <r>
          <rPr>
            <sz val="9"/>
            <color indexed="81"/>
            <rFont val="Tahoma"/>
            <family val="2"/>
          </rPr>
          <t>Should equal $1,200/student.</t>
        </r>
      </text>
    </comment>
    <comment ref="V77" authorId="0" shapeId="0" xr:uid="{76A24591-48DB-4C4E-B24F-4E40C8A6A6B6}">
      <text>
        <r>
          <rPr>
            <b/>
            <sz val="9"/>
            <color indexed="81"/>
            <rFont val="Tahoma"/>
            <family val="2"/>
          </rPr>
          <t xml:space="preserve">EL 7/21/21 - </t>
        </r>
        <r>
          <rPr>
            <sz val="9"/>
            <color indexed="81"/>
            <rFont val="Tahoma"/>
            <family val="2"/>
          </rPr>
          <t>Should equal $1,200/student.</t>
        </r>
      </text>
    </comment>
  </commentList>
</comments>
</file>

<file path=xl/sharedStrings.xml><?xml version="1.0" encoding="utf-8"?>
<sst xmlns="http://schemas.openxmlformats.org/spreadsheetml/2006/main" count="111" uniqueCount="108">
  <si>
    <t>OPM:</t>
  </si>
  <si>
    <t>DISTRICT</t>
  </si>
  <si>
    <t>Construction Type:</t>
  </si>
  <si>
    <t>new/add/reno/repair</t>
  </si>
  <si>
    <t>Designer:</t>
  </si>
  <si>
    <t>School</t>
  </si>
  <si>
    <t>Reimbursement Rate:</t>
  </si>
  <si>
    <t>%</t>
  </si>
  <si>
    <t>Contractor:</t>
  </si>
  <si>
    <t>CHANGE ORDERS</t>
  </si>
  <si>
    <t>Approx. %  Complete &amp; SC  Date</t>
  </si>
  <si>
    <t>Delivery Method:</t>
  </si>
  <si>
    <t>DBB or CMR</t>
  </si>
  <si>
    <t>Description</t>
  </si>
  <si>
    <t>Requested By</t>
  </si>
  <si>
    <t>Net Added</t>
  </si>
  <si>
    <t>Net Deducted</t>
  </si>
  <si>
    <t>Rework
Y / N?</t>
  </si>
  <si>
    <t>Ineligible for Grant Participation</t>
  </si>
  <si>
    <t>Additive PCO Eligible for Grant Participation</t>
  </si>
  <si>
    <t>Deductive PCO Eligible for Grant Participation</t>
  </si>
  <si>
    <t>Approximate Cost by Trade*</t>
  </si>
  <si>
    <t>Reason for Change**</t>
  </si>
  <si>
    <t>Comment</t>
  </si>
  <si>
    <t xml:space="preserve">  </t>
  </si>
  <si>
    <t>PCO #</t>
  </si>
  <si>
    <t>Structural</t>
  </si>
  <si>
    <t>Site</t>
  </si>
  <si>
    <t>Utilities</t>
  </si>
  <si>
    <t>Plumbing</t>
  </si>
  <si>
    <t>Electrical</t>
  </si>
  <si>
    <t>HVAC</t>
  </si>
  <si>
    <t>Misc.</t>
  </si>
  <si>
    <t>Design Issue</t>
  </si>
  <si>
    <t>New Scope Directed by Owner</t>
  </si>
  <si>
    <t>Differing Conditions</t>
  </si>
  <si>
    <t>New Scope Directed by 3rd Party</t>
  </si>
  <si>
    <t>Change Order #001</t>
  </si>
  <si>
    <t>Execution Date: 12/24/21</t>
  </si>
  <si>
    <t>Submission Date: 3/1/22</t>
  </si>
  <si>
    <t>Electrical for Elevator Pit Sump Pump</t>
  </si>
  <si>
    <t>Designer</t>
  </si>
  <si>
    <t>N</t>
  </si>
  <si>
    <t>Brief description of the scope of work and why it was necessary to be completed.</t>
  </si>
  <si>
    <t xml:space="preserve">Change from Terrazo Flooring to Linoleum Tile Throughout </t>
  </si>
  <si>
    <t>Change Order #002</t>
  </si>
  <si>
    <t>Execution Date: 1/26/22</t>
  </si>
  <si>
    <t>Change Order #003</t>
  </si>
  <si>
    <t>Execution Date: 2/25/22</t>
  </si>
  <si>
    <t>Change Order #004</t>
  </si>
  <si>
    <t>Execution Date: 3/23/22</t>
  </si>
  <si>
    <t>Submission Date: 6/1/22</t>
  </si>
  <si>
    <t>Change Order #008</t>
  </si>
  <si>
    <t>Change Order #009</t>
  </si>
  <si>
    <t>Change Order #010</t>
  </si>
  <si>
    <t>Change Order #011</t>
  </si>
  <si>
    <t>Change Order #012</t>
  </si>
  <si>
    <t>Change Order #013</t>
  </si>
  <si>
    <t>Change Order #014</t>
  </si>
  <si>
    <t>Change Order #015</t>
  </si>
  <si>
    <t>Construction Contract Amount (without GMP Contingency)</t>
  </si>
  <si>
    <t xml:space="preserve"> </t>
  </si>
  <si>
    <t>Construction Change Order Summary</t>
  </si>
  <si>
    <t>SITE CAP</t>
  </si>
  <si>
    <t>FF&amp;E CAP</t>
  </si>
  <si>
    <t>Change Orders Pending</t>
  </si>
  <si>
    <t>(Data Based on PFA, PFA Amendment No. 1)</t>
  </si>
  <si>
    <t>Base Project Cost</t>
  </si>
  <si>
    <t>Furniture, Fixtures, and Equipment</t>
  </si>
  <si>
    <t>CO #</t>
  </si>
  <si>
    <t>Less Site work &amp; Demo</t>
  </si>
  <si>
    <t>Technology</t>
  </si>
  <si>
    <t>Total Construction Contingency Budget</t>
  </si>
  <si>
    <t>FF&amp;E Subtotal</t>
  </si>
  <si>
    <t>Total</t>
  </si>
  <si>
    <t>Net Adjustments to Construction Contingency Budget by Approved Budget Revision Requests (BRR's). (Does not include budget transfers from Construction Contingency to Changes Orders)</t>
  </si>
  <si>
    <r>
      <t>Construction Contract Amount (without GMP Contingency) (Including Total Construction Change Order Numbers 1-</t>
    </r>
    <r>
      <rPr>
        <sz val="8.5"/>
        <color rgb="FFFF0000"/>
        <rFont val="Arial"/>
        <family val="2"/>
      </rPr>
      <t>xx</t>
    </r>
    <r>
      <rPr>
        <sz val="8.5"/>
        <color theme="1"/>
        <rFont val="Arial"/>
        <family val="2"/>
      </rPr>
      <t xml:space="preserve">) </t>
    </r>
    <r>
      <rPr>
        <i/>
        <sz val="8.5"/>
        <color indexed="8"/>
        <rFont val="Arial"/>
        <family val="2"/>
      </rPr>
      <t>(Line 1 + Line 13)</t>
    </r>
  </si>
  <si>
    <t>SITE CAP MAXIMUM</t>
  </si>
  <si>
    <t>Agreed Enrollment</t>
  </si>
  <si>
    <t>Total Construction Change Orders as % of Construction Contract Amount (without GMP Contingency)                                                                                            (Line 13 / Line 1)</t>
  </si>
  <si>
    <t xml:space="preserve">PFA - Budget Site Costs </t>
  </si>
  <si>
    <t>FFE $/student</t>
  </si>
  <si>
    <t>Budget Amt. Under/(Over) Cap</t>
  </si>
  <si>
    <t>Technology $/student</t>
  </si>
  <si>
    <t>Proposed Eligible Site Change Orders</t>
  </si>
  <si>
    <t>PFA Budget</t>
  </si>
  <si>
    <r>
      <t>Revised Total Construction Contingency Budget</t>
    </r>
    <r>
      <rPr>
        <i/>
        <sz val="8.5"/>
        <color indexed="8"/>
        <rFont val="Arial"/>
        <family val="2"/>
      </rPr>
      <t xml:space="preserve"> (Line 2 + Line 3)</t>
    </r>
  </si>
  <si>
    <t>Ineligible Construction Contingency Budget (If Any, Including Approved BRR's)</t>
  </si>
  <si>
    <r>
      <t xml:space="preserve">Maximum Potentially Eligible Construction Contingency (Including Approved BRR's) </t>
    </r>
    <r>
      <rPr>
        <i/>
        <sz val="8.5"/>
        <color indexed="8"/>
        <rFont val="Arial"/>
        <family val="2"/>
      </rPr>
      <t>(Line 10 - Line 11)</t>
    </r>
  </si>
  <si>
    <r>
      <t>Total Construction Change Order 1-</t>
    </r>
    <r>
      <rPr>
        <sz val="8.5"/>
        <color rgb="FFFF0000"/>
        <rFont val="Arial"/>
        <family val="2"/>
      </rPr>
      <t>xx</t>
    </r>
  </si>
  <si>
    <t>Total Additive Construction Change Orders Eligible for Reimbursement, Subject to Reimbursement Rate and Audit</t>
  </si>
  <si>
    <t>Total Construction Change Orders Eligible for Reimbursement, Subject to Reimbursement Rate and Audit</t>
  </si>
  <si>
    <r>
      <t xml:space="preserve">Amount Remaining of Revised Total Construction Contingency Budget </t>
    </r>
    <r>
      <rPr>
        <b/>
        <sz val="8.5"/>
        <color indexed="8"/>
        <rFont val="Arial"/>
        <family val="2"/>
      </rPr>
      <t xml:space="preserve">(Negative amount indicates insufficient Construction Contingency Budget. BRR required.) </t>
    </r>
    <r>
      <rPr>
        <i/>
        <sz val="8.5"/>
        <color indexed="8"/>
        <rFont val="Arial"/>
        <family val="2"/>
      </rPr>
      <t>(Line 10 - Line 13)</t>
    </r>
  </si>
  <si>
    <r>
      <t xml:space="preserve">Amount Remaining of Maximum Potentially Eligible Construction Contingency (Including Approved BRR's) </t>
    </r>
    <r>
      <rPr>
        <b/>
        <sz val="8.5"/>
        <color indexed="8"/>
        <rFont val="Arial"/>
        <family val="2"/>
      </rPr>
      <t>(Negative amount indicates grant basis has been exceeded)</t>
    </r>
    <r>
      <rPr>
        <i/>
        <sz val="8.5"/>
        <color indexed="8"/>
        <rFont val="Arial"/>
        <family val="2"/>
      </rPr>
      <t xml:space="preserve"> (Line 12 - Line 14)</t>
    </r>
  </si>
  <si>
    <t>Total Credit Change Order Amount Reducing GMP Contingency</t>
  </si>
  <si>
    <t>*The District must characterize the  above specified categories including: a) Description, b) Requested by, c) Net Added/Deducted, d) Rework [stating yes or no], e) Amount Ineligible/Eligible for Grant Participation, f) Approximate Cost by Trade, g) Reason for the Change, and  h) Comment [rationale/necessity] for the change).</t>
  </si>
  <si>
    <t>New scope by Owner is ineligible for grant participation.</t>
  </si>
  <si>
    <t>New scope by thrid party is ineligible for grant participation.</t>
  </si>
  <si>
    <t>Rework is ineligible for grant participation.</t>
  </si>
  <si>
    <t>Site work over the site cap is ineligible for grant participation.</t>
  </si>
  <si>
    <t>Costs beyond the scope of the PFA are ineligible for grant participation.</t>
  </si>
  <si>
    <t>Costs associated with ineligible PCO's are also ineligible for grant participation.</t>
  </si>
  <si>
    <t>Costs associated with [administration building, field house, concessions building, swimming pool, septic system, Alternate #X, etc.] are ineligible for grant participation.</t>
  </si>
  <si>
    <t>Total Deductive Construction Change Orders Eligible for Grant Participation, Subject to Reimbursement Rate and Audit</t>
  </si>
  <si>
    <r>
      <t xml:space="preserve">Total Construction Change Orders Eligible for Reimbursement as % of Total Construction Change Orders </t>
    </r>
    <r>
      <rPr>
        <i/>
        <sz val="8.5"/>
        <color rgb="FF000000"/>
        <rFont val="Arial"/>
        <family val="2"/>
      </rPr>
      <t>(Line 16 / Line 13)</t>
    </r>
  </si>
  <si>
    <r>
      <t>Total Construction Change Orders Eligible for Reimbursement as % of Construction Contract Amount (without GMP Contingency)</t>
    </r>
    <r>
      <rPr>
        <i/>
        <sz val="8.5"/>
        <color indexed="8"/>
        <rFont val="Arial"/>
        <family val="2"/>
      </rPr>
      <t xml:space="preserve"> (Line 16 / Line 1)</t>
    </r>
  </si>
  <si>
    <r>
      <t xml:space="preserve">Total Construction Change Orders Eligible for Reimbursement as % of Revised Total Construction Contingency Budget </t>
    </r>
    <r>
      <rPr>
        <i/>
        <sz val="8.5"/>
        <color indexed="8"/>
        <rFont val="Arial"/>
        <family val="2"/>
      </rPr>
      <t>(Line 16 / Line 10)</t>
    </r>
  </si>
  <si>
    <r>
      <t xml:space="preserve">Total Construction Change Orders Eligible for Reimbursement as % of Maximum Potentially Eligible Construction Contingency (Including Approved BRR's) </t>
    </r>
    <r>
      <rPr>
        <i/>
        <sz val="8.5"/>
        <color indexed="8"/>
        <rFont val="Arial"/>
        <family val="2"/>
      </rPr>
      <t>(Line 16 / Line 12)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</si>
</sst>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8.5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8.5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/>
    <xf numFmtId="164" fontId="0" fillId="0" borderId="0" xfId="0" applyNumberFormat="1"/>
    <xf numFmtId="0" fontId="0" fillId="0" borderId="0" xfId="0" applyAlignment="1">
      <alignment vertical="center" wrapText="1"/>
    </xf>
    <xf numFmtId="0" fontId="3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2" fillId="0" borderId="0" xfId="0" applyFont="1" applyAlignment="1">
      <alignment horizontal="center" vertical="center" wrapText="1"/>
    </xf>
    <xf numFmtId="41" fontId="0" fillId="0" borderId="9" xfId="0" applyNumberFormat="1" applyBorder="1" applyAlignment="1">
      <alignment horizontal="center" vertical="center"/>
    </xf>
    <xf numFmtId="43" fontId="0" fillId="0" borderId="10" xfId="0" applyNumberFormat="1" applyBorder="1" applyAlignment="1">
      <alignment horizontal="left" vertical="center"/>
    </xf>
    <xf numFmtId="43" fontId="0" fillId="0" borderId="0" xfId="0" applyNumberFormat="1"/>
    <xf numFmtId="41" fontId="0" fillId="0" borderId="11" xfId="0" applyNumberFormat="1" applyBorder="1" applyAlignment="1">
      <alignment horizontal="center" vertical="center"/>
    </xf>
    <xf numFmtId="43" fontId="0" fillId="0" borderId="10" xfId="0" applyNumberFormat="1" applyBorder="1"/>
    <xf numFmtId="43" fontId="0" fillId="0" borderId="10" xfId="0" applyNumberFormat="1" applyBorder="1" applyAlignment="1">
      <alignment horizontal="center" vertical="center"/>
    </xf>
    <xf numFmtId="41" fontId="0" fillId="0" borderId="12" xfId="0" applyNumberFormat="1" applyBorder="1"/>
    <xf numFmtId="41" fontId="0" fillId="0" borderId="12" xfId="0" applyNumberFormat="1" applyBorder="1" applyAlignment="1">
      <alignment horizontal="center" vertical="center"/>
    </xf>
    <xf numFmtId="41" fontId="0" fillId="0" borderId="9" xfId="0" applyNumberFormat="1" applyBorder="1"/>
    <xf numFmtId="43" fontId="0" fillId="0" borderId="14" xfId="0" applyNumberFormat="1" applyBorder="1"/>
    <xf numFmtId="41" fontId="0" fillId="0" borderId="11" xfId="0" applyNumberFormat="1" applyBorder="1"/>
    <xf numFmtId="43" fontId="0" fillId="0" borderId="0" xfId="0" applyNumberFormat="1" applyAlignment="1">
      <alignment horizontal="left" vertical="center"/>
    </xf>
    <xf numFmtId="43" fontId="0" fillId="0" borderId="14" xfId="0" applyNumberFormat="1" applyBorder="1" applyAlignment="1">
      <alignment horizontal="left"/>
    </xf>
    <xf numFmtId="0" fontId="0" fillId="0" borderId="14" xfId="0" applyBorder="1"/>
    <xf numFmtId="43" fontId="0" fillId="0" borderId="13" xfId="0" applyNumberFormat="1" applyBorder="1" applyAlignment="1">
      <alignment horizontal="left" vertical="center"/>
    </xf>
    <xf numFmtId="0" fontId="7" fillId="0" borderId="15" xfId="0" applyFont="1" applyBorder="1"/>
    <xf numFmtId="0" fontId="0" fillId="0" borderId="16" xfId="0" applyBorder="1" applyAlignment="1">
      <alignment vertical="center" wrapText="1"/>
    </xf>
    <xf numFmtId="0" fontId="7" fillId="0" borderId="19" xfId="0" applyFont="1" applyBorder="1"/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166" fontId="2" fillId="0" borderId="0" xfId="1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1" xfId="0" applyBorder="1" applyAlignment="1">
      <alignment horizontal="center" vertical="center" wrapText="1"/>
    </xf>
    <xf numFmtId="41" fontId="0" fillId="0" borderId="15" xfId="0" applyNumberFormat="1" applyBorder="1" applyAlignment="1">
      <alignment horizontal="center"/>
    </xf>
    <xf numFmtId="41" fontId="2" fillId="0" borderId="21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41" fontId="2" fillId="0" borderId="25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/>
    <xf numFmtId="41" fontId="0" fillId="0" borderId="26" xfId="0" applyNumberFormat="1" applyBorder="1" applyAlignment="1">
      <alignment horizontal="center" vertical="center" wrapText="1"/>
    </xf>
    <xf numFmtId="41" fontId="0" fillId="0" borderId="29" xfId="0" applyNumberForma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left" vertical="center"/>
    </xf>
    <xf numFmtId="0" fontId="0" fillId="0" borderId="10" xfId="0" applyBorder="1"/>
    <xf numFmtId="0" fontId="0" fillId="0" borderId="13" xfId="0" applyBorder="1"/>
    <xf numFmtId="0" fontId="0" fillId="0" borderId="19" xfId="0" applyBorder="1"/>
    <xf numFmtId="10" fontId="0" fillId="0" borderId="0" xfId="0" applyNumberFormat="1" applyAlignment="1">
      <alignment vertical="center" wrapText="1"/>
    </xf>
    <xf numFmtId="37" fontId="0" fillId="0" borderId="9" xfId="0" applyNumberFormat="1" applyBorder="1"/>
    <xf numFmtId="9" fontId="0" fillId="0" borderId="33" xfId="0" applyNumberForma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right"/>
    </xf>
    <xf numFmtId="165" fontId="2" fillId="0" borderId="1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/>
    </xf>
    <xf numFmtId="165" fontId="2" fillId="4" borderId="16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vertical="center" wrapText="1"/>
    </xf>
    <xf numFmtId="165" fontId="9" fillId="0" borderId="37" xfId="0" applyNumberFormat="1" applyFont="1" applyBorder="1"/>
    <xf numFmtId="0" fontId="0" fillId="0" borderId="38" xfId="0" applyBorder="1"/>
    <xf numFmtId="0" fontId="0" fillId="0" borderId="39" xfId="0" applyBorder="1"/>
    <xf numFmtId="0" fontId="10" fillId="0" borderId="40" xfId="0" applyFont="1" applyBorder="1" applyAlignment="1">
      <alignment horizontal="center" vertical="center"/>
    </xf>
    <xf numFmtId="165" fontId="13" fillId="0" borderId="40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right" vertical="center"/>
    </xf>
    <xf numFmtId="10" fontId="13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42" xfId="0" applyFont="1" applyBorder="1" applyAlignment="1">
      <alignment horizontal="center" vertical="center"/>
    </xf>
    <xf numFmtId="165" fontId="13" fillId="0" borderId="42" xfId="0" applyNumberFormat="1" applyFont="1" applyBorder="1" applyAlignment="1">
      <alignment horizontal="right" vertical="center"/>
    </xf>
    <xf numFmtId="165" fontId="14" fillId="0" borderId="3" xfId="0" applyNumberFormat="1" applyFont="1" applyBorder="1" applyAlignment="1">
      <alignment horizontal="right" vertical="center"/>
    </xf>
    <xf numFmtId="165" fontId="13" fillId="6" borderId="3" xfId="0" applyNumberFormat="1" applyFont="1" applyFill="1" applyBorder="1" applyAlignment="1">
      <alignment horizontal="right" vertical="center"/>
    </xf>
    <xf numFmtId="5" fontId="13" fillId="4" borderId="3" xfId="0" applyNumberFormat="1" applyFont="1" applyFill="1" applyBorder="1" applyAlignment="1">
      <alignment horizontal="right" vertical="center"/>
    </xf>
    <xf numFmtId="6" fontId="13" fillId="0" borderId="3" xfId="0" applyNumberFormat="1" applyFont="1" applyBorder="1" applyAlignment="1">
      <alignment horizontal="right" vertical="center"/>
    </xf>
    <xf numFmtId="6" fontId="13" fillId="0" borderId="4" xfId="0" applyNumberFormat="1" applyFont="1" applyBorder="1" applyAlignment="1">
      <alignment horizontal="right" vertical="center"/>
    </xf>
    <xf numFmtId="0" fontId="10" fillId="0" borderId="41" xfId="0" applyFont="1" applyBorder="1" applyAlignment="1">
      <alignment horizontal="center" vertical="center"/>
    </xf>
    <xf numFmtId="6" fontId="13" fillId="0" borderId="41" xfId="0" applyNumberFormat="1" applyFont="1" applyBorder="1" applyAlignment="1">
      <alignment horizontal="right" vertical="center"/>
    </xf>
    <xf numFmtId="165" fontId="2" fillId="6" borderId="16" xfId="0" applyNumberFormat="1" applyFont="1" applyFill="1" applyBorder="1" applyAlignment="1">
      <alignment horizontal="center" vertical="center"/>
    </xf>
    <xf numFmtId="10" fontId="10" fillId="0" borderId="4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10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0" fontId="2" fillId="0" borderId="22" xfId="0" applyNumberFormat="1" applyFont="1" applyBorder="1" applyAlignment="1">
      <alignment horizontal="center" vertical="center"/>
    </xf>
    <xf numFmtId="10" fontId="0" fillId="2" borderId="16" xfId="0" applyNumberFormat="1" applyFill="1" applyBorder="1" applyAlignment="1">
      <alignment horizontal="center" vertical="center"/>
    </xf>
    <xf numFmtId="10" fontId="0" fillId="3" borderId="16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0" borderId="0" xfId="0" applyNumberFormat="1" applyAlignment="1">
      <alignment horizontal="center" vertical="center"/>
    </xf>
    <xf numFmtId="165" fontId="0" fillId="0" borderId="9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20" xfId="0" applyFont="1" applyBorder="1"/>
    <xf numFmtId="0" fontId="9" fillId="0" borderId="17" xfId="0" applyFont="1" applyBorder="1"/>
    <xf numFmtId="0" fontId="1" fillId="0" borderId="0" xfId="0" applyFont="1" applyAlignment="1">
      <alignment horizontal="center" vertical="center"/>
    </xf>
    <xf numFmtId="165" fontId="0" fillId="0" borderId="42" xfId="0" applyNumberFormat="1" applyBorder="1"/>
    <xf numFmtId="165" fontId="0" fillId="0" borderId="3" xfId="0" applyNumberFormat="1" applyBorder="1"/>
    <xf numFmtId="165" fontId="0" fillId="0" borderId="41" xfId="0" applyNumberFormat="1" applyBorder="1"/>
    <xf numFmtId="0" fontId="1" fillId="0" borderId="2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3" fontId="0" fillId="0" borderId="16" xfId="0" applyNumberFormat="1" applyBorder="1" applyAlignment="1">
      <alignment horizontal="center" vertical="center"/>
    </xf>
    <xf numFmtId="0" fontId="1" fillId="0" borderId="0" xfId="0" applyFont="1"/>
    <xf numFmtId="0" fontId="10" fillId="0" borderId="4" xfId="0" applyFont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41" fontId="0" fillId="0" borderId="64" xfId="0" applyNumberFormat="1" applyBorder="1" applyAlignment="1">
      <alignment horizontal="center"/>
    </xf>
    <xf numFmtId="38" fontId="7" fillId="0" borderId="15" xfId="0" applyNumberFormat="1" applyFont="1" applyBorder="1" applyAlignment="1">
      <alignment horizontal="right" vertical="center"/>
    </xf>
    <xf numFmtId="38" fontId="0" fillId="0" borderId="15" xfId="0" applyNumberFormat="1" applyBorder="1" applyAlignment="1">
      <alignment horizontal="right" vertical="center"/>
    </xf>
    <xf numFmtId="38" fontId="0" fillId="0" borderId="26" xfId="0" applyNumberFormat="1" applyBorder="1" applyAlignment="1">
      <alignment horizontal="right" vertical="center" wrapText="1"/>
    </xf>
    <xf numFmtId="38" fontId="0" fillId="0" borderId="26" xfId="0" applyNumberFormat="1" applyBorder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38" fontId="0" fillId="0" borderId="29" xfId="0" applyNumberFormat="1" applyBorder="1" applyAlignment="1">
      <alignment horizontal="right" vertical="center" wrapText="1"/>
    </xf>
    <xf numFmtId="38" fontId="0" fillId="0" borderId="29" xfId="0" applyNumberFormat="1" applyBorder="1" applyAlignment="1">
      <alignment horizontal="right" vertical="center"/>
    </xf>
    <xf numFmtId="38" fontId="0" fillId="0" borderId="24" xfId="0" applyNumberFormat="1" applyBorder="1" applyAlignment="1">
      <alignment horizontal="right" vertical="center"/>
    </xf>
    <xf numFmtId="38" fontId="0" fillId="0" borderId="21" xfId="0" applyNumberFormat="1" applyBorder="1" applyAlignment="1">
      <alignment horizontal="right" vertical="center"/>
    </xf>
    <xf numFmtId="38" fontId="0" fillId="0" borderId="25" xfId="0" applyNumberFormat="1" applyBorder="1" applyAlignment="1">
      <alignment horizontal="right" vertical="center"/>
    </xf>
    <xf numFmtId="38" fontId="0" fillId="0" borderId="27" xfId="0" applyNumberFormat="1" applyBorder="1" applyAlignment="1">
      <alignment horizontal="right" vertical="center"/>
    </xf>
    <xf numFmtId="38" fontId="0" fillId="0" borderId="19" xfId="0" applyNumberFormat="1" applyBorder="1" applyAlignment="1">
      <alignment horizontal="right" vertical="center"/>
    </xf>
    <xf numFmtId="38" fontId="0" fillId="0" borderId="17" xfId="0" applyNumberFormat="1" applyBorder="1" applyAlignment="1">
      <alignment horizontal="right" vertical="center"/>
    </xf>
    <xf numFmtId="38" fontId="0" fillId="0" borderId="28" xfId="0" applyNumberFormat="1" applyBorder="1" applyAlignment="1">
      <alignment horizontal="right" vertical="center"/>
    </xf>
    <xf numFmtId="38" fontId="0" fillId="0" borderId="69" xfId="0" applyNumberFormat="1" applyBorder="1" applyAlignment="1">
      <alignment horizontal="right" vertical="center"/>
    </xf>
    <xf numFmtId="38" fontId="0" fillId="0" borderId="30" xfId="0" applyNumberFormat="1" applyBorder="1" applyAlignment="1">
      <alignment horizontal="right" vertical="center"/>
    </xf>
    <xf numFmtId="38" fontId="0" fillId="0" borderId="23" xfId="0" applyNumberFormat="1" applyBorder="1" applyAlignment="1">
      <alignment horizontal="right" vertical="center"/>
    </xf>
    <xf numFmtId="38" fontId="0" fillId="0" borderId="31" xfId="0" applyNumberFormat="1" applyBorder="1" applyAlignment="1">
      <alignment horizontal="right" vertical="center"/>
    </xf>
    <xf numFmtId="38" fontId="0" fillId="0" borderId="32" xfId="0" applyNumberForma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3" fontId="1" fillId="0" borderId="10" xfId="0" applyNumberFormat="1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1" fontId="0" fillId="0" borderId="77" xfId="0" applyNumberFormat="1" applyBorder="1" applyAlignment="1">
      <alignment horizontal="center"/>
    </xf>
    <xf numFmtId="38" fontId="0" fillId="0" borderId="77" xfId="0" applyNumberFormat="1" applyBorder="1" applyAlignment="1">
      <alignment horizontal="right" vertical="center"/>
    </xf>
    <xf numFmtId="38" fontId="0" fillId="0" borderId="78" xfId="0" applyNumberFormat="1" applyBorder="1" applyAlignment="1">
      <alignment horizontal="right" vertical="center"/>
    </xf>
    <xf numFmtId="38" fontId="0" fillId="0" borderId="79" xfId="0" applyNumberFormat="1" applyBorder="1" applyAlignment="1">
      <alignment horizontal="right" vertical="center"/>
    </xf>
    <xf numFmtId="38" fontId="0" fillId="0" borderId="35" xfId="0" applyNumberFormat="1" applyBorder="1" applyAlignment="1">
      <alignment horizontal="right" vertical="center"/>
    </xf>
    <xf numFmtId="6" fontId="13" fillId="4" borderId="3" xfId="0" applyNumberFormat="1" applyFont="1" applyFill="1" applyBorder="1" applyAlignment="1">
      <alignment horizontal="right" vertical="center"/>
    </xf>
    <xf numFmtId="6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2" fillId="0" borderId="61" xfId="0" applyNumberFormat="1" applyFont="1" applyBorder="1" applyAlignment="1">
      <alignment horizontal="center" vertical="center"/>
    </xf>
    <xf numFmtId="43" fontId="2" fillId="0" borderId="62" xfId="0" applyNumberFormat="1" applyFont="1" applyBorder="1" applyAlignment="1">
      <alignment horizontal="center" vertical="center"/>
    </xf>
    <xf numFmtId="43" fontId="2" fillId="0" borderId="63" xfId="0" applyNumberFormat="1" applyFont="1" applyBorder="1" applyAlignment="1">
      <alignment horizontal="center" vertical="center"/>
    </xf>
    <xf numFmtId="43" fontId="2" fillId="0" borderId="61" xfId="0" applyNumberFormat="1" applyFont="1" applyBorder="1" applyAlignment="1">
      <alignment horizontal="center" vertical="center" wrapText="1"/>
    </xf>
    <xf numFmtId="43" fontId="2" fillId="0" borderId="62" xfId="0" applyNumberFormat="1" applyFont="1" applyBorder="1" applyAlignment="1">
      <alignment horizontal="center" vertical="center" wrapText="1"/>
    </xf>
    <xf numFmtId="43" fontId="2" fillId="0" borderId="63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0" fontId="2" fillId="0" borderId="60" xfId="0" applyFont="1" applyBorder="1" applyAlignment="1">
      <alignment horizontal="right" vertical="center" wrapText="1"/>
    </xf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2" fillId="0" borderId="32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43" fontId="1" fillId="0" borderId="10" xfId="0" applyNumberFormat="1" applyFont="1" applyBorder="1"/>
    <xf numFmtId="43" fontId="0" fillId="0" borderId="0" xfId="0" applyNumberFormat="1"/>
    <xf numFmtId="43" fontId="1" fillId="0" borderId="70" xfId="0" applyNumberFormat="1" applyFont="1" applyBorder="1" applyAlignment="1">
      <alignment horizontal="left" vertical="center"/>
    </xf>
    <xf numFmtId="43" fontId="1" fillId="0" borderId="71" xfId="0" applyNumberFormat="1" applyFont="1" applyBorder="1" applyAlignment="1">
      <alignment horizontal="left" vertical="center"/>
    </xf>
    <xf numFmtId="43" fontId="1" fillId="0" borderId="10" xfId="0" applyNumberFormat="1" applyFont="1" applyBorder="1" applyAlignment="1">
      <alignment horizontal="left"/>
    </xf>
    <xf numFmtId="43" fontId="0" fillId="0" borderId="0" xfId="0" applyNumberFormat="1" applyAlignment="1">
      <alignment horizontal="left"/>
    </xf>
    <xf numFmtId="0" fontId="1" fillId="0" borderId="0" xfId="0" applyFont="1" applyAlignment="1">
      <alignment wrapText="1"/>
    </xf>
    <xf numFmtId="43" fontId="1" fillId="0" borderId="13" xfId="0" applyNumberFormat="1" applyFont="1" applyBorder="1"/>
    <xf numFmtId="43" fontId="1" fillId="0" borderId="14" xfId="0" applyNumberFormat="1" applyFont="1" applyBorder="1"/>
    <xf numFmtId="0" fontId="13" fillId="0" borderId="41" xfId="0" applyFont="1" applyBorder="1" applyAlignment="1">
      <alignment horizontal="left" vertical="center" wrapText="1"/>
    </xf>
    <xf numFmtId="0" fontId="13" fillId="0" borderId="19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3"/>
  <sheetViews>
    <sheetView tabSelected="1" zoomScaleNormal="100" zoomScaleSheetLayoutView="115" workbookViewId="0">
      <pane xSplit="2" ySplit="6" topLeftCell="C85" activePane="bottomRight" state="frozen"/>
      <selection pane="topRight" activeCell="C1" sqref="C1"/>
      <selection pane="bottomLeft" activeCell="A7" sqref="A7"/>
      <selection pane="bottomRight" activeCell="C81" sqref="C81"/>
    </sheetView>
  </sheetViews>
  <sheetFormatPr defaultRowHeight="12.5" x14ac:dyDescent="0.25"/>
  <cols>
    <col min="1" max="1" width="1.36328125" customWidth="1"/>
    <col min="2" max="2" width="6" customWidth="1"/>
    <col min="3" max="3" width="18" customWidth="1"/>
    <col min="4" max="4" width="21.6328125" customWidth="1"/>
    <col min="5" max="5" width="25.6328125" customWidth="1"/>
    <col min="6" max="6" width="14.6328125" customWidth="1"/>
    <col min="7" max="9" width="12.6328125" customWidth="1"/>
    <col min="10" max="10" width="10.6328125" customWidth="1"/>
    <col min="11" max="20" width="12.6328125" customWidth="1"/>
    <col min="21" max="24" width="13.6328125" customWidth="1"/>
    <col min="25" max="25" width="40.6328125" customWidth="1"/>
  </cols>
  <sheetData>
    <row r="1" spans="1:27" ht="23" x14ac:dyDescent="0.5">
      <c r="C1" s="7" t="s">
        <v>0</v>
      </c>
      <c r="D1" s="212"/>
      <c r="E1" s="212"/>
      <c r="F1" s="212"/>
      <c r="G1" s="159" t="s">
        <v>1</v>
      </c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W1" s="55"/>
      <c r="X1" s="55" t="s">
        <v>2</v>
      </c>
      <c r="Y1" t="s">
        <v>3</v>
      </c>
    </row>
    <row r="2" spans="1:27" ht="18" x14ac:dyDescent="0.4">
      <c r="C2" s="7" t="s">
        <v>4</v>
      </c>
      <c r="D2" s="212"/>
      <c r="E2" s="212"/>
      <c r="F2" s="212"/>
      <c r="G2" s="160" t="s">
        <v>5</v>
      </c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W2" s="55"/>
      <c r="X2" s="55" t="s">
        <v>6</v>
      </c>
      <c r="Y2" s="117" t="s">
        <v>7</v>
      </c>
      <c r="Z2" s="6"/>
      <c r="AA2" s="6"/>
    </row>
    <row r="3" spans="1:27" ht="18" x14ac:dyDescent="0.4">
      <c r="C3" s="7" t="s">
        <v>8</v>
      </c>
      <c r="D3" s="212"/>
      <c r="E3" s="212"/>
      <c r="F3" s="212"/>
      <c r="G3" s="160" t="s">
        <v>9</v>
      </c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X3" s="55" t="s">
        <v>10</v>
      </c>
      <c r="Z3" s="6"/>
      <c r="AA3" s="6"/>
    </row>
    <row r="4" spans="1:27" ht="18" customHeight="1" thickBot="1" x14ac:dyDescent="0.35">
      <c r="C4" s="3"/>
      <c r="D4" s="3"/>
      <c r="E4" s="3"/>
      <c r="F4" s="3"/>
      <c r="G4" s="3"/>
      <c r="H4" s="3"/>
      <c r="I4" s="3"/>
      <c r="J4" s="3"/>
      <c r="K4" s="183"/>
      <c r="L4" s="184"/>
      <c r="M4" s="33"/>
      <c r="N4" s="3"/>
      <c r="O4" s="3"/>
      <c r="P4" s="3"/>
      <c r="Q4" s="3"/>
      <c r="R4" s="3"/>
      <c r="S4" s="3"/>
      <c r="T4" s="3"/>
      <c r="U4" s="3"/>
      <c r="W4" s="56"/>
      <c r="X4" s="56" t="s">
        <v>11</v>
      </c>
      <c r="Y4" s="117" t="s">
        <v>12</v>
      </c>
    </row>
    <row r="5" spans="1:27" ht="12.75" customHeight="1" x14ac:dyDescent="0.3">
      <c r="A5" s="9"/>
      <c r="B5" s="13"/>
      <c r="C5" s="198" t="s">
        <v>13</v>
      </c>
      <c r="D5" s="198"/>
      <c r="E5" s="198"/>
      <c r="F5" s="199"/>
      <c r="G5" s="185" t="s">
        <v>14</v>
      </c>
      <c r="H5" s="187" t="s">
        <v>15</v>
      </c>
      <c r="I5" s="187" t="s">
        <v>16</v>
      </c>
      <c r="J5" s="189" t="s">
        <v>17</v>
      </c>
      <c r="K5" s="206" t="s">
        <v>18</v>
      </c>
      <c r="L5" s="187" t="s">
        <v>19</v>
      </c>
      <c r="M5" s="204" t="s">
        <v>20</v>
      </c>
      <c r="N5" s="201" t="s">
        <v>21</v>
      </c>
      <c r="O5" s="202"/>
      <c r="P5" s="202"/>
      <c r="Q5" s="202"/>
      <c r="R5" s="202"/>
      <c r="S5" s="202"/>
      <c r="T5" s="203"/>
      <c r="U5" s="170" t="s">
        <v>22</v>
      </c>
      <c r="V5" s="171"/>
      <c r="W5" s="171"/>
      <c r="X5" s="172"/>
      <c r="Y5" s="196" t="s">
        <v>23</v>
      </c>
    </row>
    <row r="6" spans="1:27" s="8" customFormat="1" ht="69.75" customHeight="1" thickBot="1" x14ac:dyDescent="0.3">
      <c r="A6" s="10" t="s">
        <v>24</v>
      </c>
      <c r="B6" s="11" t="s">
        <v>25</v>
      </c>
      <c r="C6" s="184"/>
      <c r="D6" s="184"/>
      <c r="E6" s="184"/>
      <c r="F6" s="200"/>
      <c r="G6" s="186"/>
      <c r="H6" s="188"/>
      <c r="I6" s="188"/>
      <c r="J6" s="190"/>
      <c r="K6" s="207"/>
      <c r="L6" s="188"/>
      <c r="M6" s="205"/>
      <c r="N6" s="10" t="s">
        <v>26</v>
      </c>
      <c r="O6" s="11" t="s">
        <v>27</v>
      </c>
      <c r="P6" s="11" t="s">
        <v>28</v>
      </c>
      <c r="Q6" s="11" t="s">
        <v>29</v>
      </c>
      <c r="R6" s="11" t="s">
        <v>30</v>
      </c>
      <c r="S6" s="11" t="s">
        <v>31</v>
      </c>
      <c r="T6" s="12" t="s">
        <v>32</v>
      </c>
      <c r="U6" s="11" t="s">
        <v>33</v>
      </c>
      <c r="V6" s="11" t="s">
        <v>34</v>
      </c>
      <c r="W6" s="11" t="s">
        <v>35</v>
      </c>
      <c r="X6" s="11" t="s">
        <v>36</v>
      </c>
      <c r="Y6" s="197"/>
    </row>
    <row r="7" spans="1:27" s="8" customFormat="1" ht="13" x14ac:dyDescent="0.25">
      <c r="A7" s="40"/>
      <c r="B7" s="14"/>
      <c r="C7" s="33"/>
      <c r="D7" s="33"/>
      <c r="E7" s="33"/>
      <c r="F7" s="35"/>
      <c r="G7" s="34"/>
      <c r="H7" s="41"/>
      <c r="I7" s="41"/>
      <c r="K7" s="146"/>
      <c r="L7" s="41"/>
      <c r="M7" s="120"/>
      <c r="N7" s="42"/>
      <c r="O7" s="43"/>
      <c r="P7" s="43"/>
      <c r="Q7" s="43"/>
      <c r="R7" s="43"/>
      <c r="S7" s="43"/>
      <c r="T7" s="44"/>
      <c r="U7" s="43"/>
      <c r="V7" s="43"/>
      <c r="W7" s="43"/>
      <c r="X7" s="43"/>
      <c r="Y7" s="112"/>
    </row>
    <row r="8" spans="1:27" ht="13" x14ac:dyDescent="0.3">
      <c r="A8" s="38"/>
      <c r="B8" s="2"/>
      <c r="C8" s="102" t="s">
        <v>37</v>
      </c>
      <c r="D8" s="140" t="s">
        <v>38</v>
      </c>
      <c r="E8" s="108" t="s">
        <v>39</v>
      </c>
      <c r="F8" s="67">
        <f>SUM(H9:I11)</f>
        <v>-20000</v>
      </c>
      <c r="G8" s="30"/>
      <c r="H8" s="121"/>
      <c r="I8" s="122"/>
      <c r="J8" s="2"/>
      <c r="K8" s="147"/>
      <c r="L8" s="122"/>
      <c r="M8" s="128"/>
      <c r="N8" s="129"/>
      <c r="O8" s="125"/>
      <c r="P8" s="125"/>
      <c r="Q8" s="125"/>
      <c r="R8" s="125"/>
      <c r="S8" s="125"/>
      <c r="T8" s="130"/>
      <c r="U8" s="125"/>
      <c r="V8" s="125"/>
      <c r="W8" s="125"/>
      <c r="X8" s="125"/>
      <c r="Y8" s="113"/>
    </row>
    <row r="9" spans="1:27" ht="25" x14ac:dyDescent="0.25">
      <c r="A9" s="51"/>
      <c r="B9" s="109">
        <v>1</v>
      </c>
      <c r="C9" s="155" t="s">
        <v>40</v>
      </c>
      <c r="D9" s="155"/>
      <c r="E9" s="155"/>
      <c r="F9" s="156"/>
      <c r="G9" s="46" t="s">
        <v>41</v>
      </c>
      <c r="H9" s="123">
        <v>5000</v>
      </c>
      <c r="I9" s="124"/>
      <c r="J9" s="143" t="s">
        <v>42</v>
      </c>
      <c r="K9" s="148"/>
      <c r="L9" s="124">
        <v>5000</v>
      </c>
      <c r="M9" s="131"/>
      <c r="N9" s="132"/>
      <c r="O9" s="133"/>
      <c r="P9" s="133"/>
      <c r="Q9" s="133"/>
      <c r="R9" s="133">
        <v>5000</v>
      </c>
      <c r="S9" s="133"/>
      <c r="T9" s="134"/>
      <c r="U9" s="133">
        <v>5000</v>
      </c>
      <c r="V9" s="133"/>
      <c r="W9" s="133"/>
      <c r="X9" s="133"/>
      <c r="Y9" s="114" t="s">
        <v>43</v>
      </c>
    </row>
    <row r="10" spans="1:27" x14ac:dyDescent="0.25">
      <c r="A10" s="51"/>
      <c r="B10" s="109">
        <v>2</v>
      </c>
      <c r="C10" s="155" t="s">
        <v>44</v>
      </c>
      <c r="D10" s="155"/>
      <c r="E10" s="155"/>
      <c r="F10" s="156"/>
      <c r="G10" s="46"/>
      <c r="H10" s="123"/>
      <c r="I10" s="124">
        <v>-25000</v>
      </c>
      <c r="J10" s="144"/>
      <c r="K10" s="148"/>
      <c r="L10" s="124"/>
      <c r="M10" s="131">
        <v>-25000</v>
      </c>
      <c r="N10" s="132"/>
      <c r="O10" s="133"/>
      <c r="P10" s="133"/>
      <c r="Q10" s="133"/>
      <c r="R10" s="133"/>
      <c r="S10" s="133"/>
      <c r="T10" s="134">
        <v>-25000</v>
      </c>
      <c r="U10" s="133"/>
      <c r="V10" s="133">
        <v>-25000</v>
      </c>
      <c r="W10" s="133"/>
      <c r="X10" s="133"/>
      <c r="Y10" s="114"/>
    </row>
    <row r="11" spans="1:27" x14ac:dyDescent="0.25">
      <c r="A11" s="51"/>
      <c r="B11" s="109">
        <v>3</v>
      </c>
      <c r="C11" s="155"/>
      <c r="D11" s="155"/>
      <c r="E11" s="155"/>
      <c r="F11" s="156"/>
      <c r="G11" s="46"/>
      <c r="H11" s="123"/>
      <c r="I11" s="124"/>
      <c r="J11" s="143"/>
      <c r="K11" s="148"/>
      <c r="L11" s="124"/>
      <c r="M11" s="131"/>
      <c r="N11" s="132"/>
      <c r="O11" s="133"/>
      <c r="P11" s="133"/>
      <c r="Q11" s="133"/>
      <c r="R11" s="133"/>
      <c r="S11" s="133"/>
      <c r="T11" s="134"/>
      <c r="U11" s="133"/>
      <c r="V11" s="133"/>
      <c r="W11" s="133"/>
      <c r="X11" s="133"/>
      <c r="Y11" s="114"/>
    </row>
    <row r="12" spans="1:27" ht="13" x14ac:dyDescent="0.3">
      <c r="A12" s="51"/>
      <c r="B12" s="2"/>
      <c r="C12" s="103" t="s">
        <v>45</v>
      </c>
      <c r="D12" s="140" t="s">
        <v>46</v>
      </c>
      <c r="E12" s="108" t="s">
        <v>39</v>
      </c>
      <c r="F12" s="67">
        <f>SUM(H13:I15)</f>
        <v>0</v>
      </c>
      <c r="G12" s="45"/>
      <c r="H12" s="121"/>
      <c r="I12" s="122"/>
      <c r="J12" s="143"/>
      <c r="K12" s="147"/>
      <c r="L12" s="122"/>
      <c r="M12" s="128"/>
      <c r="N12" s="129"/>
      <c r="O12" s="125"/>
      <c r="P12" s="125"/>
      <c r="Q12" s="125"/>
      <c r="R12" s="125"/>
      <c r="S12" s="125"/>
      <c r="T12" s="130"/>
      <c r="U12" s="125"/>
      <c r="V12" s="125"/>
      <c r="W12" s="125"/>
      <c r="X12" s="125"/>
      <c r="Y12" s="113"/>
    </row>
    <row r="13" spans="1:27" x14ac:dyDescent="0.25">
      <c r="A13" s="51"/>
      <c r="B13" s="109"/>
      <c r="C13" s="155"/>
      <c r="D13" s="155"/>
      <c r="E13" s="155"/>
      <c r="F13" s="156"/>
      <c r="G13" s="46"/>
      <c r="H13" s="123"/>
      <c r="I13" s="124"/>
      <c r="J13" s="143"/>
      <c r="K13" s="148"/>
      <c r="L13" s="124"/>
      <c r="M13" s="131"/>
      <c r="N13" s="132"/>
      <c r="O13" s="133"/>
      <c r="P13" s="133"/>
      <c r="Q13" s="133"/>
      <c r="R13" s="133"/>
      <c r="S13" s="133"/>
      <c r="T13" s="134"/>
      <c r="U13" s="133"/>
      <c r="V13" s="133"/>
      <c r="W13" s="133"/>
      <c r="X13" s="133"/>
      <c r="Y13" s="114"/>
    </row>
    <row r="14" spans="1:27" x14ac:dyDescent="0.25">
      <c r="A14" s="51"/>
      <c r="B14" s="109"/>
      <c r="C14" s="155"/>
      <c r="D14" s="155"/>
      <c r="E14" s="155"/>
      <c r="F14" s="156"/>
      <c r="G14" s="46"/>
      <c r="H14" s="123"/>
      <c r="I14" s="124"/>
      <c r="J14" s="143"/>
      <c r="K14" s="148"/>
      <c r="L14" s="124"/>
      <c r="M14" s="131"/>
      <c r="N14" s="132"/>
      <c r="O14" s="133"/>
      <c r="P14" s="133"/>
      <c r="Q14" s="133"/>
      <c r="R14" s="133"/>
      <c r="S14" s="133"/>
      <c r="T14" s="134"/>
      <c r="U14" s="133"/>
      <c r="V14" s="133"/>
      <c r="W14" s="133"/>
      <c r="X14" s="133"/>
      <c r="Y14" s="114"/>
    </row>
    <row r="15" spans="1:27" x14ac:dyDescent="0.25">
      <c r="A15" s="51"/>
      <c r="B15" s="109"/>
      <c r="C15" s="155"/>
      <c r="D15" s="155"/>
      <c r="E15" s="155"/>
      <c r="F15" s="156"/>
      <c r="G15" s="46"/>
      <c r="H15" s="123"/>
      <c r="I15" s="124"/>
      <c r="J15" s="143"/>
      <c r="K15" s="148"/>
      <c r="L15" s="124"/>
      <c r="M15" s="131"/>
      <c r="N15" s="132"/>
      <c r="O15" s="133"/>
      <c r="P15" s="133"/>
      <c r="Q15" s="133"/>
      <c r="R15" s="133"/>
      <c r="S15" s="133"/>
      <c r="T15" s="134"/>
      <c r="U15" s="133"/>
      <c r="V15" s="133"/>
      <c r="W15" s="133"/>
      <c r="X15" s="133"/>
      <c r="Y15" s="114"/>
    </row>
    <row r="16" spans="1:27" ht="13" x14ac:dyDescent="0.3">
      <c r="A16" s="32"/>
      <c r="B16" s="110"/>
      <c r="C16" s="103" t="s">
        <v>47</v>
      </c>
      <c r="D16" s="140" t="s">
        <v>48</v>
      </c>
      <c r="E16" s="108" t="s">
        <v>39</v>
      </c>
      <c r="F16" s="67">
        <f>SUM(H17:I19)</f>
        <v>0</v>
      </c>
      <c r="G16" s="45"/>
      <c r="H16" s="121"/>
      <c r="I16" s="122"/>
      <c r="J16" s="143"/>
      <c r="K16" s="147"/>
      <c r="L16" s="122"/>
      <c r="M16" s="131"/>
      <c r="N16" s="129"/>
      <c r="O16" s="125"/>
      <c r="P16" s="125"/>
      <c r="Q16" s="125"/>
      <c r="R16" s="125"/>
      <c r="S16" s="125"/>
      <c r="T16" s="130"/>
      <c r="U16" s="125"/>
      <c r="V16" s="125"/>
      <c r="W16" s="125"/>
      <c r="X16" s="125"/>
      <c r="Y16" s="113"/>
    </row>
    <row r="17" spans="1:25" x14ac:dyDescent="0.25">
      <c r="A17" s="51"/>
      <c r="B17" s="109"/>
      <c r="C17" s="157"/>
      <c r="D17" s="157"/>
      <c r="E17" s="157"/>
      <c r="F17" s="158"/>
      <c r="G17" s="46"/>
      <c r="H17" s="123"/>
      <c r="I17" s="124"/>
      <c r="J17" s="143"/>
      <c r="K17" s="148"/>
      <c r="L17" s="124"/>
      <c r="M17" s="131"/>
      <c r="N17" s="132"/>
      <c r="O17" s="133"/>
      <c r="P17" s="133"/>
      <c r="Q17" s="133"/>
      <c r="R17" s="133"/>
      <c r="S17" s="133"/>
      <c r="T17" s="134"/>
      <c r="U17" s="133"/>
      <c r="V17" s="133"/>
      <c r="W17" s="133"/>
      <c r="X17" s="133"/>
      <c r="Y17" s="114"/>
    </row>
    <row r="18" spans="1:25" x14ac:dyDescent="0.25">
      <c r="A18" s="51"/>
      <c r="B18" s="109"/>
      <c r="C18" s="155"/>
      <c r="D18" s="155"/>
      <c r="E18" s="155"/>
      <c r="F18" s="156"/>
      <c r="G18" s="46"/>
      <c r="H18" s="123"/>
      <c r="I18" s="124"/>
      <c r="J18" s="143"/>
      <c r="K18" s="148"/>
      <c r="L18" s="124"/>
      <c r="M18" s="131"/>
      <c r="N18" s="132"/>
      <c r="O18" s="133"/>
      <c r="P18" s="133"/>
      <c r="Q18" s="133"/>
      <c r="R18" s="133"/>
      <c r="S18" s="133"/>
      <c r="T18" s="134"/>
      <c r="U18" s="133"/>
      <c r="V18" s="133"/>
      <c r="W18" s="133"/>
      <c r="X18" s="133"/>
      <c r="Y18" s="114"/>
    </row>
    <row r="19" spans="1:25" x14ac:dyDescent="0.25">
      <c r="A19" s="51"/>
      <c r="B19" s="109"/>
      <c r="C19" s="155"/>
      <c r="D19" s="155"/>
      <c r="E19" s="155"/>
      <c r="F19" s="156"/>
      <c r="G19" s="46"/>
      <c r="H19" s="123"/>
      <c r="I19" s="124"/>
      <c r="J19" s="143"/>
      <c r="K19" s="148"/>
      <c r="L19" s="124"/>
      <c r="M19" s="131"/>
      <c r="N19" s="132"/>
      <c r="O19" s="133"/>
      <c r="P19" s="133"/>
      <c r="Q19" s="133"/>
      <c r="R19" s="133"/>
      <c r="S19" s="133"/>
      <c r="T19" s="134"/>
      <c r="U19" s="133"/>
      <c r="V19" s="133"/>
      <c r="W19" s="133"/>
      <c r="X19" s="133"/>
      <c r="Y19" s="114"/>
    </row>
    <row r="20" spans="1:25" ht="13" x14ac:dyDescent="0.3">
      <c r="A20" s="32"/>
      <c r="B20" s="110"/>
      <c r="C20" s="103" t="s">
        <v>49</v>
      </c>
      <c r="D20" s="140" t="s">
        <v>50</v>
      </c>
      <c r="E20" s="108" t="s">
        <v>51</v>
      </c>
      <c r="F20" s="67">
        <f>SUM(H21:I23)</f>
        <v>0</v>
      </c>
      <c r="G20" s="45"/>
      <c r="H20" s="121"/>
      <c r="I20" s="122"/>
      <c r="J20" s="143"/>
      <c r="K20" s="147"/>
      <c r="L20" s="122"/>
      <c r="M20" s="128"/>
      <c r="N20" s="129"/>
      <c r="O20" s="125"/>
      <c r="P20" s="125"/>
      <c r="Q20" s="125"/>
      <c r="R20" s="125"/>
      <c r="S20" s="125"/>
      <c r="T20" s="130"/>
      <c r="U20" s="132"/>
      <c r="V20" s="133"/>
      <c r="W20" s="133"/>
      <c r="X20" s="133"/>
      <c r="Y20" s="113"/>
    </row>
    <row r="21" spans="1:25" x14ac:dyDescent="0.25">
      <c r="A21" s="51"/>
      <c r="B21" s="109"/>
      <c r="C21" s="153"/>
      <c r="D21" s="153"/>
      <c r="E21" s="153"/>
      <c r="F21" s="154"/>
      <c r="G21" s="46"/>
      <c r="H21" s="123"/>
      <c r="I21" s="124"/>
      <c r="J21" s="143"/>
      <c r="K21" s="148"/>
      <c r="L21" s="124"/>
      <c r="M21" s="131"/>
      <c r="N21" s="132"/>
      <c r="O21" s="133"/>
      <c r="P21" s="133"/>
      <c r="Q21" s="133"/>
      <c r="R21" s="133"/>
      <c r="S21" s="133"/>
      <c r="T21" s="134"/>
      <c r="U21" s="132"/>
      <c r="V21" s="133"/>
      <c r="W21" s="133"/>
      <c r="X21" s="133"/>
      <c r="Y21" s="114"/>
    </row>
    <row r="22" spans="1:25" x14ac:dyDescent="0.25">
      <c r="A22" s="51"/>
      <c r="B22" s="109"/>
      <c r="C22" s="153"/>
      <c r="D22" s="153"/>
      <c r="E22" s="153"/>
      <c r="F22" s="154"/>
      <c r="G22" s="46"/>
      <c r="H22" s="123"/>
      <c r="I22" s="124"/>
      <c r="J22" s="143"/>
      <c r="K22" s="148"/>
      <c r="L22" s="124"/>
      <c r="M22" s="131"/>
      <c r="N22" s="132"/>
      <c r="O22" s="133"/>
      <c r="P22" s="133"/>
      <c r="Q22" s="133"/>
      <c r="R22" s="133"/>
      <c r="S22" s="133"/>
      <c r="T22" s="134"/>
      <c r="U22" s="133"/>
      <c r="V22" s="133"/>
      <c r="W22" s="133"/>
      <c r="X22" s="133"/>
      <c r="Y22" s="114"/>
    </row>
    <row r="23" spans="1:25" x14ac:dyDescent="0.25">
      <c r="A23" s="51"/>
      <c r="B23" s="109"/>
      <c r="C23" s="153"/>
      <c r="D23" s="153"/>
      <c r="E23" s="153"/>
      <c r="F23" s="154"/>
      <c r="G23" s="46"/>
      <c r="H23" s="125"/>
      <c r="I23" s="124"/>
      <c r="J23" s="143"/>
      <c r="K23" s="148"/>
      <c r="L23" s="124"/>
      <c r="M23" s="131"/>
      <c r="N23" s="132"/>
      <c r="O23" s="133"/>
      <c r="P23" s="133"/>
      <c r="Q23" s="133"/>
      <c r="R23" s="133"/>
      <c r="S23" s="133"/>
      <c r="T23" s="134"/>
      <c r="U23" s="133"/>
      <c r="V23" s="133"/>
      <c r="W23" s="133"/>
      <c r="X23" s="133"/>
      <c r="Y23" s="114"/>
    </row>
    <row r="24" spans="1:25" ht="12.75" hidden="1" customHeight="1" x14ac:dyDescent="0.25">
      <c r="A24" s="38"/>
      <c r="B24" s="110" t="s">
        <v>52</v>
      </c>
      <c r="C24" s="210"/>
      <c r="D24" s="210"/>
      <c r="E24" s="210"/>
      <c r="F24" s="211"/>
      <c r="G24" s="45"/>
      <c r="H24" s="121"/>
      <c r="I24" s="122"/>
      <c r="J24" s="143"/>
      <c r="K24" s="147"/>
      <c r="L24" s="122"/>
      <c r="M24" s="128"/>
      <c r="N24" s="129"/>
      <c r="O24" s="125"/>
      <c r="P24" s="125"/>
      <c r="Q24" s="125"/>
      <c r="R24" s="125"/>
      <c r="S24" s="125"/>
      <c r="T24" s="130"/>
      <c r="U24" s="125"/>
      <c r="V24" s="125"/>
      <c r="W24" s="125"/>
      <c r="X24" s="125"/>
      <c r="Y24" s="113"/>
    </row>
    <row r="25" spans="1:25" ht="12.75" hidden="1" customHeight="1" x14ac:dyDescent="0.25">
      <c r="A25" s="38"/>
      <c r="B25" s="109"/>
      <c r="C25" s="208"/>
      <c r="D25" s="208"/>
      <c r="E25" s="208"/>
      <c r="F25" s="209"/>
      <c r="G25" s="46"/>
      <c r="H25" s="123"/>
      <c r="I25" s="124"/>
      <c r="J25" s="143"/>
      <c r="K25" s="148"/>
      <c r="L25" s="124"/>
      <c r="M25" s="131"/>
      <c r="N25" s="132"/>
      <c r="O25" s="133"/>
      <c r="P25" s="133"/>
      <c r="Q25" s="133"/>
      <c r="R25" s="133"/>
      <c r="S25" s="133"/>
      <c r="T25" s="134"/>
      <c r="U25" s="133"/>
      <c r="V25" s="133"/>
      <c r="W25" s="133"/>
      <c r="X25" s="133"/>
      <c r="Y25" s="114"/>
    </row>
    <row r="26" spans="1:25" ht="12.75" hidden="1" customHeight="1" x14ac:dyDescent="0.25">
      <c r="A26" s="38"/>
      <c r="B26" s="109"/>
      <c r="C26" s="208"/>
      <c r="D26" s="208"/>
      <c r="E26" s="208"/>
      <c r="F26" s="209"/>
      <c r="G26" s="46"/>
      <c r="H26" s="123"/>
      <c r="I26" s="124"/>
      <c r="J26" s="143"/>
      <c r="K26" s="148"/>
      <c r="L26" s="124"/>
      <c r="M26" s="131"/>
      <c r="N26" s="132"/>
      <c r="O26" s="133"/>
      <c r="P26" s="133"/>
      <c r="Q26" s="133"/>
      <c r="R26" s="133"/>
      <c r="S26" s="133"/>
      <c r="T26" s="134"/>
      <c r="U26" s="133"/>
      <c r="V26" s="133"/>
      <c r="W26" s="133"/>
      <c r="X26" s="133"/>
      <c r="Y26" s="114"/>
    </row>
    <row r="27" spans="1:25" ht="12.75" hidden="1" customHeight="1" x14ac:dyDescent="0.25">
      <c r="A27" s="38"/>
      <c r="B27" s="109"/>
      <c r="C27" s="208"/>
      <c r="D27" s="208"/>
      <c r="E27" s="208"/>
      <c r="F27" s="209"/>
      <c r="G27" s="46"/>
      <c r="H27" s="123"/>
      <c r="I27" s="124"/>
      <c r="J27" s="143"/>
      <c r="K27" s="148"/>
      <c r="L27" s="124"/>
      <c r="M27" s="131"/>
      <c r="N27" s="132"/>
      <c r="O27" s="133"/>
      <c r="P27" s="133"/>
      <c r="Q27" s="133"/>
      <c r="R27" s="133"/>
      <c r="S27" s="133"/>
      <c r="T27" s="134"/>
      <c r="U27" s="133"/>
      <c r="V27" s="133"/>
      <c r="W27" s="133"/>
      <c r="X27" s="133"/>
      <c r="Y27" s="114"/>
    </row>
    <row r="28" spans="1:25" ht="12.75" hidden="1" customHeight="1" x14ac:dyDescent="0.25">
      <c r="A28" s="38"/>
      <c r="B28" s="109"/>
      <c r="C28" s="208"/>
      <c r="D28" s="208"/>
      <c r="E28" s="208"/>
      <c r="F28" s="209"/>
      <c r="G28" s="46"/>
      <c r="H28" s="123"/>
      <c r="I28" s="124"/>
      <c r="J28" s="143"/>
      <c r="K28" s="148"/>
      <c r="L28" s="124"/>
      <c r="M28" s="131"/>
      <c r="N28" s="132"/>
      <c r="O28" s="133"/>
      <c r="P28" s="133"/>
      <c r="Q28" s="133"/>
      <c r="R28" s="133"/>
      <c r="S28" s="133"/>
      <c r="T28" s="134"/>
      <c r="U28" s="133"/>
      <c r="V28" s="133"/>
      <c r="W28" s="133"/>
      <c r="X28" s="133"/>
      <c r="Y28" s="114"/>
    </row>
    <row r="29" spans="1:25" ht="12.75" hidden="1" customHeight="1" x14ac:dyDescent="0.25">
      <c r="A29" s="38"/>
      <c r="B29" s="110" t="s">
        <v>53</v>
      </c>
      <c r="C29" s="210"/>
      <c r="D29" s="210"/>
      <c r="E29" s="210"/>
      <c r="F29" s="211"/>
      <c r="G29" s="45"/>
      <c r="H29" s="121"/>
      <c r="I29" s="122"/>
      <c r="J29" s="143"/>
      <c r="K29" s="147"/>
      <c r="L29" s="122"/>
      <c r="M29" s="128"/>
      <c r="N29" s="129"/>
      <c r="O29" s="125"/>
      <c r="P29" s="125"/>
      <c r="Q29" s="125"/>
      <c r="R29" s="125"/>
      <c r="S29" s="125"/>
      <c r="T29" s="130"/>
      <c r="U29" s="125"/>
      <c r="V29" s="125"/>
      <c r="W29" s="125"/>
      <c r="X29" s="125"/>
      <c r="Y29" s="113"/>
    </row>
    <row r="30" spans="1:25" ht="12.75" hidden="1" customHeight="1" x14ac:dyDescent="0.25">
      <c r="A30" s="38"/>
      <c r="B30" s="109"/>
      <c r="C30" s="208"/>
      <c r="D30" s="208"/>
      <c r="E30" s="208"/>
      <c r="F30" s="209"/>
      <c r="G30" s="46"/>
      <c r="H30" s="123"/>
      <c r="I30" s="124"/>
      <c r="J30" s="143"/>
      <c r="K30" s="148"/>
      <c r="L30" s="124"/>
      <c r="M30" s="131"/>
      <c r="N30" s="132"/>
      <c r="O30" s="133"/>
      <c r="P30" s="133"/>
      <c r="Q30" s="133"/>
      <c r="R30" s="133"/>
      <c r="S30" s="133"/>
      <c r="T30" s="134"/>
      <c r="U30" s="133"/>
      <c r="V30" s="133"/>
      <c r="W30" s="133"/>
      <c r="X30" s="133"/>
      <c r="Y30" s="114"/>
    </row>
    <row r="31" spans="1:25" ht="12.75" hidden="1" customHeight="1" x14ac:dyDescent="0.25">
      <c r="A31" s="38"/>
      <c r="B31" s="109"/>
      <c r="C31" s="208"/>
      <c r="D31" s="208"/>
      <c r="E31" s="208"/>
      <c r="F31" s="209"/>
      <c r="G31" s="46"/>
      <c r="H31" s="123"/>
      <c r="I31" s="124"/>
      <c r="J31" s="143"/>
      <c r="K31" s="148"/>
      <c r="L31" s="124"/>
      <c r="M31" s="131"/>
      <c r="N31" s="132"/>
      <c r="O31" s="133"/>
      <c r="P31" s="133"/>
      <c r="Q31" s="133"/>
      <c r="R31" s="133"/>
      <c r="S31" s="133"/>
      <c r="T31" s="134"/>
      <c r="U31" s="133"/>
      <c r="V31" s="133"/>
      <c r="W31" s="133"/>
      <c r="X31" s="133"/>
      <c r="Y31" s="114"/>
    </row>
    <row r="32" spans="1:25" ht="12.75" hidden="1" customHeight="1" x14ac:dyDescent="0.25">
      <c r="A32" s="38"/>
      <c r="B32" s="109"/>
      <c r="C32" s="208"/>
      <c r="D32" s="208"/>
      <c r="E32" s="208"/>
      <c r="F32" s="209"/>
      <c r="G32" s="46"/>
      <c r="H32" s="123"/>
      <c r="I32" s="124"/>
      <c r="J32" s="143"/>
      <c r="K32" s="148"/>
      <c r="L32" s="124"/>
      <c r="M32" s="131"/>
      <c r="N32" s="132"/>
      <c r="O32" s="133"/>
      <c r="P32" s="133"/>
      <c r="Q32" s="133"/>
      <c r="R32" s="133"/>
      <c r="S32" s="133"/>
      <c r="T32" s="134"/>
      <c r="U32" s="133"/>
      <c r="V32" s="133"/>
      <c r="W32" s="133"/>
      <c r="X32" s="133"/>
      <c r="Y32" s="114"/>
    </row>
    <row r="33" spans="1:25" ht="12.75" hidden="1" customHeight="1" x14ac:dyDescent="0.25">
      <c r="A33" s="38"/>
      <c r="B33" s="109"/>
      <c r="C33" s="208"/>
      <c r="D33" s="208"/>
      <c r="E33" s="208"/>
      <c r="F33" s="209"/>
      <c r="G33" s="46"/>
      <c r="H33" s="123"/>
      <c r="I33" s="124"/>
      <c r="J33" s="143"/>
      <c r="K33" s="148"/>
      <c r="L33" s="124"/>
      <c r="M33" s="131"/>
      <c r="N33" s="132"/>
      <c r="O33" s="133"/>
      <c r="P33" s="133"/>
      <c r="Q33" s="133"/>
      <c r="R33" s="133"/>
      <c r="S33" s="133"/>
      <c r="T33" s="134"/>
      <c r="U33" s="133"/>
      <c r="V33" s="133"/>
      <c r="W33" s="133"/>
      <c r="X33" s="133"/>
      <c r="Y33" s="114"/>
    </row>
    <row r="34" spans="1:25" ht="12.75" hidden="1" customHeight="1" x14ac:dyDescent="0.25">
      <c r="A34" s="38"/>
      <c r="B34" s="110" t="s">
        <v>54</v>
      </c>
      <c r="C34" s="210"/>
      <c r="D34" s="210"/>
      <c r="E34" s="210"/>
      <c r="F34" s="211"/>
      <c r="G34" s="45"/>
      <c r="H34" s="121"/>
      <c r="I34" s="122"/>
      <c r="J34" s="143"/>
      <c r="K34" s="147"/>
      <c r="L34" s="122"/>
      <c r="M34" s="128"/>
      <c r="N34" s="129"/>
      <c r="O34" s="125"/>
      <c r="P34" s="125"/>
      <c r="Q34" s="125"/>
      <c r="R34" s="125"/>
      <c r="S34" s="125"/>
      <c r="T34" s="130"/>
      <c r="U34" s="125"/>
      <c r="V34" s="125"/>
      <c r="W34" s="125"/>
      <c r="X34" s="125"/>
      <c r="Y34" s="113"/>
    </row>
    <row r="35" spans="1:25" ht="12.75" hidden="1" customHeight="1" x14ac:dyDescent="0.25">
      <c r="A35" s="38"/>
      <c r="B35" s="109"/>
      <c r="C35" s="208"/>
      <c r="D35" s="208"/>
      <c r="E35" s="208"/>
      <c r="F35" s="209"/>
      <c r="G35" s="46"/>
      <c r="H35" s="123"/>
      <c r="I35" s="124"/>
      <c r="J35" s="143"/>
      <c r="K35" s="148"/>
      <c r="L35" s="124"/>
      <c r="M35" s="131"/>
      <c r="N35" s="132"/>
      <c r="O35" s="133"/>
      <c r="P35" s="133"/>
      <c r="Q35" s="133"/>
      <c r="R35" s="133"/>
      <c r="S35" s="133"/>
      <c r="T35" s="134"/>
      <c r="U35" s="133"/>
      <c r="V35" s="133"/>
      <c r="W35" s="133"/>
      <c r="X35" s="133"/>
      <c r="Y35" s="114"/>
    </row>
    <row r="36" spans="1:25" ht="12.75" hidden="1" customHeight="1" x14ac:dyDescent="0.25">
      <c r="A36" s="38"/>
      <c r="B36" s="109"/>
      <c r="C36" s="208"/>
      <c r="D36" s="208"/>
      <c r="E36" s="208"/>
      <c r="F36" s="209"/>
      <c r="G36" s="46"/>
      <c r="H36" s="123"/>
      <c r="I36" s="124"/>
      <c r="J36" s="143"/>
      <c r="K36" s="148"/>
      <c r="L36" s="124"/>
      <c r="M36" s="131"/>
      <c r="N36" s="132"/>
      <c r="O36" s="133"/>
      <c r="P36" s="133"/>
      <c r="Q36" s="133"/>
      <c r="R36" s="133"/>
      <c r="S36" s="133"/>
      <c r="T36" s="134"/>
      <c r="U36" s="133"/>
      <c r="V36" s="133"/>
      <c r="W36" s="133"/>
      <c r="X36" s="133"/>
      <c r="Y36" s="114"/>
    </row>
    <row r="37" spans="1:25" ht="12.75" hidden="1" customHeight="1" x14ac:dyDescent="0.25">
      <c r="A37" s="38"/>
      <c r="B37" s="109"/>
      <c r="C37" s="208"/>
      <c r="D37" s="208"/>
      <c r="E37" s="208"/>
      <c r="F37" s="209"/>
      <c r="G37" s="46"/>
      <c r="H37" s="123"/>
      <c r="I37" s="124"/>
      <c r="J37" s="143"/>
      <c r="K37" s="148"/>
      <c r="L37" s="124"/>
      <c r="M37" s="131"/>
      <c r="N37" s="132"/>
      <c r="O37" s="133"/>
      <c r="P37" s="133"/>
      <c r="Q37" s="133"/>
      <c r="R37" s="133"/>
      <c r="S37" s="133"/>
      <c r="T37" s="134"/>
      <c r="U37" s="133"/>
      <c r="V37" s="133"/>
      <c r="W37" s="133"/>
      <c r="X37" s="133"/>
      <c r="Y37" s="114"/>
    </row>
    <row r="38" spans="1:25" ht="12.75" hidden="1" customHeight="1" x14ac:dyDescent="0.25">
      <c r="A38" s="38"/>
      <c r="B38" s="109"/>
      <c r="C38" s="208"/>
      <c r="D38" s="208"/>
      <c r="E38" s="208"/>
      <c r="F38" s="209"/>
      <c r="G38" s="46"/>
      <c r="H38" s="123"/>
      <c r="I38" s="124"/>
      <c r="J38" s="143"/>
      <c r="K38" s="148"/>
      <c r="L38" s="124"/>
      <c r="M38" s="131"/>
      <c r="N38" s="132"/>
      <c r="O38" s="133"/>
      <c r="P38" s="133"/>
      <c r="Q38" s="133"/>
      <c r="R38" s="133"/>
      <c r="S38" s="133"/>
      <c r="T38" s="134"/>
      <c r="U38" s="133"/>
      <c r="V38" s="133"/>
      <c r="W38" s="133"/>
      <c r="X38" s="133"/>
      <c r="Y38" s="114"/>
    </row>
    <row r="39" spans="1:25" ht="12.75" hidden="1" customHeight="1" x14ac:dyDescent="0.25">
      <c r="A39" s="38"/>
      <c r="B39" s="110" t="s">
        <v>55</v>
      </c>
      <c r="C39" s="210"/>
      <c r="D39" s="210"/>
      <c r="E39" s="210"/>
      <c r="F39" s="211"/>
      <c r="G39" s="45"/>
      <c r="H39" s="121"/>
      <c r="I39" s="122"/>
      <c r="J39" s="143"/>
      <c r="K39" s="147"/>
      <c r="L39" s="122"/>
      <c r="M39" s="128"/>
      <c r="N39" s="129"/>
      <c r="O39" s="125"/>
      <c r="P39" s="125"/>
      <c r="Q39" s="125"/>
      <c r="R39" s="125"/>
      <c r="S39" s="125"/>
      <c r="T39" s="130"/>
      <c r="U39" s="125"/>
      <c r="V39" s="125"/>
      <c r="W39" s="125"/>
      <c r="X39" s="125"/>
      <c r="Y39" s="113"/>
    </row>
    <row r="40" spans="1:25" ht="12.75" hidden="1" customHeight="1" x14ac:dyDescent="0.25">
      <c r="A40" s="38"/>
      <c r="B40" s="109"/>
      <c r="C40" s="208"/>
      <c r="D40" s="208"/>
      <c r="E40" s="208"/>
      <c r="F40" s="209"/>
      <c r="G40" s="46"/>
      <c r="H40" s="123"/>
      <c r="I40" s="124"/>
      <c r="J40" s="143"/>
      <c r="K40" s="148"/>
      <c r="L40" s="124"/>
      <c r="M40" s="131"/>
      <c r="N40" s="132"/>
      <c r="O40" s="133"/>
      <c r="P40" s="133"/>
      <c r="Q40" s="133"/>
      <c r="R40" s="133"/>
      <c r="S40" s="133"/>
      <c r="T40" s="134"/>
      <c r="U40" s="133"/>
      <c r="V40" s="133"/>
      <c r="W40" s="133"/>
      <c r="X40" s="133"/>
      <c r="Y40" s="114"/>
    </row>
    <row r="41" spans="1:25" ht="12.75" hidden="1" customHeight="1" x14ac:dyDescent="0.25">
      <c r="A41" s="38"/>
      <c r="B41" s="109"/>
      <c r="C41" s="208"/>
      <c r="D41" s="208"/>
      <c r="E41" s="208"/>
      <c r="F41" s="209"/>
      <c r="G41" s="46"/>
      <c r="H41" s="123"/>
      <c r="I41" s="124"/>
      <c r="J41" s="143"/>
      <c r="K41" s="148"/>
      <c r="L41" s="124"/>
      <c r="M41" s="131"/>
      <c r="N41" s="132"/>
      <c r="O41" s="133"/>
      <c r="P41" s="133"/>
      <c r="Q41" s="133"/>
      <c r="R41" s="133"/>
      <c r="S41" s="133"/>
      <c r="T41" s="134"/>
      <c r="U41" s="133"/>
      <c r="V41" s="133"/>
      <c r="W41" s="133"/>
      <c r="X41" s="133"/>
      <c r="Y41" s="114"/>
    </row>
    <row r="42" spans="1:25" ht="12.75" hidden="1" customHeight="1" x14ac:dyDescent="0.25">
      <c r="A42" s="38"/>
      <c r="B42" s="109"/>
      <c r="C42" s="208"/>
      <c r="D42" s="208"/>
      <c r="E42" s="208"/>
      <c r="F42" s="209"/>
      <c r="G42" s="46"/>
      <c r="H42" s="123"/>
      <c r="I42" s="124"/>
      <c r="J42" s="143"/>
      <c r="K42" s="148"/>
      <c r="L42" s="124"/>
      <c r="M42" s="131"/>
      <c r="N42" s="132"/>
      <c r="O42" s="133"/>
      <c r="P42" s="133"/>
      <c r="Q42" s="133"/>
      <c r="R42" s="133"/>
      <c r="S42" s="133"/>
      <c r="T42" s="134"/>
      <c r="U42" s="133"/>
      <c r="V42" s="133"/>
      <c r="W42" s="133"/>
      <c r="X42" s="133"/>
      <c r="Y42" s="114"/>
    </row>
    <row r="43" spans="1:25" ht="12.75" hidden="1" customHeight="1" x14ac:dyDescent="0.25">
      <c r="A43" s="38"/>
      <c r="B43" s="109"/>
      <c r="C43" s="208"/>
      <c r="D43" s="208"/>
      <c r="E43" s="208"/>
      <c r="F43" s="209"/>
      <c r="G43" s="46"/>
      <c r="H43" s="123"/>
      <c r="I43" s="124"/>
      <c r="J43" s="143"/>
      <c r="K43" s="148"/>
      <c r="L43" s="124"/>
      <c r="M43" s="131"/>
      <c r="N43" s="132"/>
      <c r="O43" s="133"/>
      <c r="P43" s="133"/>
      <c r="Q43" s="133"/>
      <c r="R43" s="133"/>
      <c r="S43" s="133"/>
      <c r="T43" s="134"/>
      <c r="U43" s="133"/>
      <c r="V43" s="133"/>
      <c r="W43" s="133"/>
      <c r="X43" s="133"/>
      <c r="Y43" s="114"/>
    </row>
    <row r="44" spans="1:25" ht="12.75" hidden="1" customHeight="1" x14ac:dyDescent="0.25">
      <c r="A44" s="38"/>
      <c r="B44" s="110" t="s">
        <v>56</v>
      </c>
      <c r="C44" s="210"/>
      <c r="D44" s="210"/>
      <c r="E44" s="210"/>
      <c r="F44" s="211"/>
      <c r="G44" s="45"/>
      <c r="H44" s="121"/>
      <c r="I44" s="122"/>
      <c r="J44" s="143"/>
      <c r="K44" s="147"/>
      <c r="L44" s="122"/>
      <c r="M44" s="128"/>
      <c r="N44" s="129"/>
      <c r="O44" s="125"/>
      <c r="P44" s="125"/>
      <c r="Q44" s="125"/>
      <c r="R44" s="125"/>
      <c r="S44" s="125"/>
      <c r="T44" s="130"/>
      <c r="U44" s="125"/>
      <c r="V44" s="125"/>
      <c r="W44" s="125"/>
      <c r="X44" s="125"/>
      <c r="Y44" s="113"/>
    </row>
    <row r="45" spans="1:25" ht="12.75" hidden="1" customHeight="1" x14ac:dyDescent="0.25">
      <c r="A45" s="38"/>
      <c r="B45" s="109"/>
      <c r="C45" s="208"/>
      <c r="D45" s="208"/>
      <c r="E45" s="208"/>
      <c r="F45" s="209"/>
      <c r="G45" s="46"/>
      <c r="H45" s="123"/>
      <c r="I45" s="124"/>
      <c r="J45" s="143"/>
      <c r="K45" s="148"/>
      <c r="L45" s="124"/>
      <c r="M45" s="131"/>
      <c r="N45" s="132"/>
      <c r="O45" s="133"/>
      <c r="P45" s="133"/>
      <c r="Q45" s="133"/>
      <c r="R45" s="133"/>
      <c r="S45" s="133"/>
      <c r="T45" s="134"/>
      <c r="U45" s="133"/>
      <c r="V45" s="133"/>
      <c r="W45" s="133"/>
      <c r="X45" s="133"/>
      <c r="Y45" s="114"/>
    </row>
    <row r="46" spans="1:25" ht="12.75" hidden="1" customHeight="1" x14ac:dyDescent="0.25">
      <c r="A46" s="38"/>
      <c r="B46" s="109"/>
      <c r="C46" s="208"/>
      <c r="D46" s="208"/>
      <c r="E46" s="208"/>
      <c r="F46" s="209"/>
      <c r="G46" s="46"/>
      <c r="H46" s="123"/>
      <c r="I46" s="124"/>
      <c r="J46" s="143"/>
      <c r="K46" s="148"/>
      <c r="L46" s="124"/>
      <c r="M46" s="131"/>
      <c r="N46" s="132"/>
      <c r="O46" s="133"/>
      <c r="P46" s="133"/>
      <c r="Q46" s="133"/>
      <c r="R46" s="133"/>
      <c r="S46" s="133"/>
      <c r="T46" s="134"/>
      <c r="U46" s="133"/>
      <c r="V46" s="133"/>
      <c r="W46" s="133"/>
      <c r="X46" s="133"/>
      <c r="Y46" s="114"/>
    </row>
    <row r="47" spans="1:25" ht="12.75" hidden="1" customHeight="1" x14ac:dyDescent="0.25">
      <c r="A47" s="38"/>
      <c r="B47" s="109"/>
      <c r="C47" s="208"/>
      <c r="D47" s="208"/>
      <c r="E47" s="208"/>
      <c r="F47" s="209"/>
      <c r="G47" s="46"/>
      <c r="H47" s="123"/>
      <c r="I47" s="124"/>
      <c r="J47" s="143"/>
      <c r="K47" s="148"/>
      <c r="L47" s="124"/>
      <c r="M47" s="131"/>
      <c r="N47" s="132"/>
      <c r="O47" s="133"/>
      <c r="P47" s="133"/>
      <c r="Q47" s="133"/>
      <c r="R47" s="133"/>
      <c r="S47" s="133"/>
      <c r="T47" s="134"/>
      <c r="U47" s="133"/>
      <c r="V47" s="133"/>
      <c r="W47" s="133"/>
      <c r="X47" s="133"/>
      <c r="Y47" s="114"/>
    </row>
    <row r="48" spans="1:25" ht="12.75" hidden="1" customHeight="1" x14ac:dyDescent="0.25">
      <c r="A48" s="38"/>
      <c r="B48" s="109"/>
      <c r="C48" s="208"/>
      <c r="D48" s="208"/>
      <c r="E48" s="208"/>
      <c r="F48" s="209"/>
      <c r="G48" s="46"/>
      <c r="H48" s="123"/>
      <c r="I48" s="124"/>
      <c r="J48" s="143"/>
      <c r="K48" s="148"/>
      <c r="L48" s="124"/>
      <c r="M48" s="131"/>
      <c r="N48" s="132"/>
      <c r="O48" s="133"/>
      <c r="P48" s="133"/>
      <c r="Q48" s="133"/>
      <c r="R48" s="133"/>
      <c r="S48" s="133"/>
      <c r="T48" s="134"/>
      <c r="U48" s="133"/>
      <c r="V48" s="133"/>
      <c r="W48" s="133"/>
      <c r="X48" s="133"/>
      <c r="Y48" s="114"/>
    </row>
    <row r="49" spans="1:25" ht="12.75" hidden="1" customHeight="1" x14ac:dyDescent="0.25">
      <c r="A49" s="38"/>
      <c r="B49" s="110" t="s">
        <v>57</v>
      </c>
      <c r="C49" s="210"/>
      <c r="D49" s="210"/>
      <c r="E49" s="210"/>
      <c r="F49" s="211"/>
      <c r="G49" s="45"/>
      <c r="H49" s="121"/>
      <c r="I49" s="122"/>
      <c r="J49" s="143"/>
      <c r="K49" s="147"/>
      <c r="L49" s="122"/>
      <c r="M49" s="128"/>
      <c r="N49" s="129"/>
      <c r="O49" s="125"/>
      <c r="P49" s="125"/>
      <c r="Q49" s="125"/>
      <c r="R49" s="125"/>
      <c r="S49" s="125"/>
      <c r="T49" s="130"/>
      <c r="U49" s="125"/>
      <c r="V49" s="125"/>
      <c r="W49" s="125"/>
      <c r="X49" s="125"/>
      <c r="Y49" s="113"/>
    </row>
    <row r="50" spans="1:25" ht="12.75" hidden="1" customHeight="1" x14ac:dyDescent="0.25">
      <c r="A50" s="38"/>
      <c r="B50" s="109"/>
      <c r="C50" s="208"/>
      <c r="D50" s="208"/>
      <c r="E50" s="208"/>
      <c r="F50" s="209"/>
      <c r="G50" s="46"/>
      <c r="H50" s="123"/>
      <c r="I50" s="124"/>
      <c r="J50" s="143"/>
      <c r="K50" s="148"/>
      <c r="L50" s="124"/>
      <c r="M50" s="131"/>
      <c r="N50" s="132"/>
      <c r="O50" s="133"/>
      <c r="P50" s="133"/>
      <c r="Q50" s="133"/>
      <c r="R50" s="133"/>
      <c r="S50" s="133"/>
      <c r="T50" s="134"/>
      <c r="U50" s="133"/>
      <c r="V50" s="133"/>
      <c r="W50" s="133"/>
      <c r="X50" s="133"/>
      <c r="Y50" s="114"/>
    </row>
    <row r="51" spans="1:25" ht="12.75" hidden="1" customHeight="1" x14ac:dyDescent="0.25">
      <c r="A51" s="38"/>
      <c r="B51" s="109"/>
      <c r="C51" s="208"/>
      <c r="D51" s="208"/>
      <c r="E51" s="208"/>
      <c r="F51" s="209"/>
      <c r="G51" s="46"/>
      <c r="H51" s="123"/>
      <c r="I51" s="124"/>
      <c r="J51" s="143"/>
      <c r="K51" s="148"/>
      <c r="L51" s="124"/>
      <c r="M51" s="131"/>
      <c r="N51" s="132"/>
      <c r="O51" s="133"/>
      <c r="P51" s="133"/>
      <c r="Q51" s="133"/>
      <c r="R51" s="133"/>
      <c r="S51" s="133"/>
      <c r="T51" s="134"/>
      <c r="U51" s="133"/>
      <c r="V51" s="133"/>
      <c r="W51" s="133"/>
      <c r="X51" s="133"/>
      <c r="Y51" s="114"/>
    </row>
    <row r="52" spans="1:25" ht="12.75" hidden="1" customHeight="1" x14ac:dyDescent="0.25">
      <c r="A52" s="38"/>
      <c r="B52" s="109"/>
      <c r="C52" s="208"/>
      <c r="D52" s="208"/>
      <c r="E52" s="208"/>
      <c r="F52" s="209"/>
      <c r="G52" s="46"/>
      <c r="H52" s="123"/>
      <c r="I52" s="124"/>
      <c r="J52" s="143"/>
      <c r="K52" s="148"/>
      <c r="L52" s="124"/>
      <c r="M52" s="131"/>
      <c r="N52" s="132"/>
      <c r="O52" s="133"/>
      <c r="P52" s="133"/>
      <c r="Q52" s="133"/>
      <c r="R52" s="133"/>
      <c r="S52" s="133"/>
      <c r="T52" s="134"/>
      <c r="U52" s="133"/>
      <c r="V52" s="133"/>
      <c r="W52" s="133"/>
      <c r="X52" s="133"/>
      <c r="Y52" s="114"/>
    </row>
    <row r="53" spans="1:25" ht="12.75" hidden="1" customHeight="1" x14ac:dyDescent="0.25">
      <c r="A53" s="38"/>
      <c r="B53" s="109"/>
      <c r="C53" s="208"/>
      <c r="D53" s="208"/>
      <c r="E53" s="208"/>
      <c r="F53" s="209"/>
      <c r="G53" s="46"/>
      <c r="H53" s="123"/>
      <c r="I53" s="124"/>
      <c r="J53" s="143"/>
      <c r="K53" s="148"/>
      <c r="L53" s="124"/>
      <c r="M53" s="131"/>
      <c r="N53" s="132"/>
      <c r="O53" s="133"/>
      <c r="P53" s="133"/>
      <c r="Q53" s="133"/>
      <c r="R53" s="133"/>
      <c r="S53" s="133"/>
      <c r="T53" s="134"/>
      <c r="U53" s="133"/>
      <c r="V53" s="133"/>
      <c r="W53" s="133"/>
      <c r="X53" s="133"/>
      <c r="Y53" s="114"/>
    </row>
    <row r="54" spans="1:25" ht="12.75" hidden="1" customHeight="1" x14ac:dyDescent="0.25">
      <c r="A54" s="38"/>
      <c r="B54" s="110" t="s">
        <v>58</v>
      </c>
      <c r="C54" s="210"/>
      <c r="D54" s="210"/>
      <c r="E54" s="210"/>
      <c r="F54" s="211"/>
      <c r="G54" s="45"/>
      <c r="H54" s="121"/>
      <c r="I54" s="122"/>
      <c r="J54" s="143"/>
      <c r="K54" s="147"/>
      <c r="L54" s="122"/>
      <c r="M54" s="128"/>
      <c r="N54" s="129"/>
      <c r="O54" s="125"/>
      <c r="P54" s="125"/>
      <c r="Q54" s="125"/>
      <c r="R54" s="125"/>
      <c r="S54" s="125"/>
      <c r="T54" s="130"/>
      <c r="U54" s="125"/>
      <c r="V54" s="125"/>
      <c r="W54" s="125"/>
      <c r="X54" s="125"/>
      <c r="Y54" s="113"/>
    </row>
    <row r="55" spans="1:25" ht="12.75" hidden="1" customHeight="1" x14ac:dyDescent="0.25">
      <c r="A55" s="38"/>
      <c r="B55" s="109"/>
      <c r="C55" s="208"/>
      <c r="D55" s="208"/>
      <c r="E55" s="208"/>
      <c r="F55" s="209"/>
      <c r="G55" s="46"/>
      <c r="H55" s="123"/>
      <c r="I55" s="124"/>
      <c r="J55" s="143"/>
      <c r="K55" s="148"/>
      <c r="L55" s="124"/>
      <c r="M55" s="131"/>
      <c r="N55" s="132"/>
      <c r="O55" s="133"/>
      <c r="P55" s="133"/>
      <c r="Q55" s="133"/>
      <c r="R55" s="133"/>
      <c r="S55" s="133"/>
      <c r="T55" s="134"/>
      <c r="U55" s="133"/>
      <c r="V55" s="133"/>
      <c r="W55" s="133"/>
      <c r="X55" s="133"/>
      <c r="Y55" s="114"/>
    </row>
    <row r="56" spans="1:25" ht="12.75" hidden="1" customHeight="1" x14ac:dyDescent="0.25">
      <c r="A56" s="38"/>
      <c r="B56" s="109"/>
      <c r="C56" s="208"/>
      <c r="D56" s="208"/>
      <c r="E56" s="208"/>
      <c r="F56" s="209"/>
      <c r="G56" s="46"/>
      <c r="H56" s="123"/>
      <c r="I56" s="124"/>
      <c r="J56" s="143"/>
      <c r="K56" s="148"/>
      <c r="L56" s="124"/>
      <c r="M56" s="131"/>
      <c r="N56" s="132"/>
      <c r="O56" s="133"/>
      <c r="P56" s="133"/>
      <c r="Q56" s="133"/>
      <c r="R56" s="133"/>
      <c r="S56" s="133"/>
      <c r="T56" s="134"/>
      <c r="U56" s="133"/>
      <c r="V56" s="133"/>
      <c r="W56" s="133"/>
      <c r="X56" s="133"/>
      <c r="Y56" s="114"/>
    </row>
    <row r="57" spans="1:25" ht="12.75" hidden="1" customHeight="1" x14ac:dyDescent="0.25">
      <c r="A57" s="38"/>
      <c r="B57" s="109"/>
      <c r="C57" s="208"/>
      <c r="D57" s="208"/>
      <c r="E57" s="208"/>
      <c r="F57" s="209"/>
      <c r="G57" s="46"/>
      <c r="H57" s="123"/>
      <c r="I57" s="124"/>
      <c r="J57" s="143"/>
      <c r="K57" s="148"/>
      <c r="L57" s="124"/>
      <c r="M57" s="131"/>
      <c r="N57" s="132"/>
      <c r="O57" s="133"/>
      <c r="P57" s="133"/>
      <c r="Q57" s="133"/>
      <c r="R57" s="133"/>
      <c r="S57" s="133"/>
      <c r="T57" s="134"/>
      <c r="U57" s="133"/>
      <c r="V57" s="133"/>
      <c r="W57" s="133"/>
      <c r="X57" s="133"/>
      <c r="Y57" s="114"/>
    </row>
    <row r="58" spans="1:25" ht="12.75" hidden="1" customHeight="1" x14ac:dyDescent="0.25">
      <c r="A58" s="38"/>
      <c r="B58" s="109"/>
      <c r="C58" s="208"/>
      <c r="D58" s="208"/>
      <c r="E58" s="208"/>
      <c r="F58" s="209"/>
      <c r="G58" s="46"/>
      <c r="H58" s="123"/>
      <c r="I58" s="124"/>
      <c r="J58" s="143"/>
      <c r="K58" s="148"/>
      <c r="L58" s="124"/>
      <c r="M58" s="131"/>
      <c r="N58" s="132"/>
      <c r="O58" s="133"/>
      <c r="P58" s="133"/>
      <c r="Q58" s="133"/>
      <c r="R58" s="133"/>
      <c r="S58" s="133"/>
      <c r="T58" s="134"/>
      <c r="U58" s="133"/>
      <c r="V58" s="133"/>
      <c r="W58" s="133"/>
      <c r="X58" s="133"/>
      <c r="Y58" s="114"/>
    </row>
    <row r="59" spans="1:25" ht="12.75" hidden="1" customHeight="1" x14ac:dyDescent="0.25">
      <c r="A59" s="38"/>
      <c r="B59" s="110" t="s">
        <v>59</v>
      </c>
      <c r="C59" s="210"/>
      <c r="D59" s="210"/>
      <c r="E59" s="210"/>
      <c r="F59" s="211"/>
      <c r="G59" s="45"/>
      <c r="H59" s="121"/>
      <c r="I59" s="122"/>
      <c r="J59" s="143"/>
      <c r="K59" s="147"/>
      <c r="L59" s="122"/>
      <c r="M59" s="128"/>
      <c r="N59" s="129"/>
      <c r="O59" s="125"/>
      <c r="P59" s="125"/>
      <c r="Q59" s="125"/>
      <c r="R59" s="125"/>
      <c r="S59" s="125"/>
      <c r="T59" s="130"/>
      <c r="U59" s="125"/>
      <c r="V59" s="125"/>
      <c r="W59" s="125"/>
      <c r="X59" s="125"/>
      <c r="Y59" s="113"/>
    </row>
    <row r="60" spans="1:25" ht="12.75" hidden="1" customHeight="1" x14ac:dyDescent="0.25">
      <c r="A60" s="38"/>
      <c r="B60" s="109"/>
      <c r="C60" s="208"/>
      <c r="D60" s="208"/>
      <c r="E60" s="208"/>
      <c r="F60" s="209"/>
      <c r="G60" s="46"/>
      <c r="H60" s="123"/>
      <c r="I60" s="124"/>
      <c r="J60" s="143"/>
      <c r="K60" s="148"/>
      <c r="L60" s="124"/>
      <c r="M60" s="131"/>
      <c r="N60" s="132"/>
      <c r="O60" s="133"/>
      <c r="P60" s="133"/>
      <c r="Q60" s="133"/>
      <c r="R60" s="133"/>
      <c r="S60" s="133"/>
      <c r="T60" s="134"/>
      <c r="U60" s="133"/>
      <c r="V60" s="133"/>
      <c r="W60" s="133"/>
      <c r="X60" s="133"/>
      <c r="Y60" s="114"/>
    </row>
    <row r="61" spans="1:25" ht="12.75" hidden="1" customHeight="1" x14ac:dyDescent="0.25">
      <c r="A61" s="38"/>
      <c r="B61" s="109"/>
      <c r="C61" s="208"/>
      <c r="D61" s="208"/>
      <c r="E61" s="208"/>
      <c r="F61" s="209"/>
      <c r="G61" s="46"/>
      <c r="H61" s="123"/>
      <c r="I61" s="124"/>
      <c r="J61" s="143"/>
      <c r="K61" s="148"/>
      <c r="L61" s="124"/>
      <c r="M61" s="131"/>
      <c r="N61" s="132"/>
      <c r="O61" s="133"/>
      <c r="P61" s="133"/>
      <c r="Q61" s="133"/>
      <c r="R61" s="133"/>
      <c r="S61" s="133"/>
      <c r="T61" s="134"/>
      <c r="U61" s="133"/>
      <c r="V61" s="133"/>
      <c r="W61" s="133"/>
      <c r="X61" s="133"/>
      <c r="Y61" s="114"/>
    </row>
    <row r="62" spans="1:25" ht="12.75" hidden="1" customHeight="1" x14ac:dyDescent="0.25">
      <c r="A62" s="38"/>
      <c r="B62" s="109"/>
      <c r="C62" s="208"/>
      <c r="D62" s="208"/>
      <c r="E62" s="208"/>
      <c r="F62" s="209"/>
      <c r="G62" s="46"/>
      <c r="H62" s="123"/>
      <c r="I62" s="124"/>
      <c r="J62" s="143"/>
      <c r="K62" s="148"/>
      <c r="L62" s="124"/>
      <c r="M62" s="131"/>
      <c r="N62" s="132"/>
      <c r="O62" s="133"/>
      <c r="P62" s="133"/>
      <c r="Q62" s="133"/>
      <c r="R62" s="133"/>
      <c r="S62" s="133"/>
      <c r="T62" s="134"/>
      <c r="U62" s="133"/>
      <c r="V62" s="133"/>
      <c r="W62" s="133"/>
      <c r="X62" s="133"/>
      <c r="Y62" s="114"/>
    </row>
    <row r="63" spans="1:25" ht="13.5" thickBot="1" x14ac:dyDescent="0.3">
      <c r="A63" s="38"/>
      <c r="B63" s="111"/>
      <c r="C63" s="213"/>
      <c r="D63" s="213"/>
      <c r="E63" s="213"/>
      <c r="F63" s="214"/>
      <c r="G63" s="47"/>
      <c r="H63" s="126"/>
      <c r="I63" s="127"/>
      <c r="J63" s="145"/>
      <c r="K63" s="149"/>
      <c r="L63" s="150"/>
      <c r="M63" s="135"/>
      <c r="N63" s="136"/>
      <c r="O63" s="137"/>
      <c r="P63" s="137"/>
      <c r="Q63" s="137"/>
      <c r="R63" s="137"/>
      <c r="S63" s="137"/>
      <c r="T63" s="138"/>
      <c r="U63" s="137"/>
      <c r="V63" s="139"/>
      <c r="W63" s="137"/>
      <c r="X63" s="137"/>
      <c r="Y63" s="115"/>
    </row>
    <row r="64" spans="1:25" ht="13.5" customHeight="1" thickBot="1" x14ac:dyDescent="0.3">
      <c r="A64" s="39"/>
      <c r="B64" s="101">
        <f>COUNT(B7:B63)</f>
        <v>3</v>
      </c>
      <c r="C64" s="191" t="s">
        <v>60</v>
      </c>
      <c r="D64" s="192"/>
      <c r="E64" s="192"/>
      <c r="F64" s="193"/>
      <c r="G64" s="57">
        <v>2000000</v>
      </c>
      <c r="H64" s="85">
        <f>SUM(H7:H63)</f>
        <v>5000</v>
      </c>
      <c r="I64" s="85">
        <f>SUM(I7:I63)</f>
        <v>-25000</v>
      </c>
      <c r="J64" s="116">
        <f>COUNTIF(J9:J63,"Y")</f>
        <v>0</v>
      </c>
      <c r="K64" s="58">
        <f>SUM(K9:K63)</f>
        <v>0</v>
      </c>
      <c r="L64" s="59">
        <f>SUM(L7:L63)</f>
        <v>5000</v>
      </c>
      <c r="M64" s="119">
        <f>SUM(M7:M63)</f>
        <v>-25000</v>
      </c>
      <c r="N64" s="60">
        <f t="shared" ref="N64:X64" si="0">SUM(N8:N63)</f>
        <v>0</v>
      </c>
      <c r="O64" s="61">
        <f t="shared" si="0"/>
        <v>0</v>
      </c>
      <c r="P64" s="61">
        <f t="shared" si="0"/>
        <v>0</v>
      </c>
      <c r="Q64" s="61">
        <f t="shared" si="0"/>
        <v>0</v>
      </c>
      <c r="R64" s="61">
        <f t="shared" si="0"/>
        <v>5000</v>
      </c>
      <c r="S64" s="61">
        <f t="shared" si="0"/>
        <v>0</v>
      </c>
      <c r="T64" s="62">
        <f t="shared" si="0"/>
        <v>-25000</v>
      </c>
      <c r="U64" s="60">
        <f t="shared" si="0"/>
        <v>5000</v>
      </c>
      <c r="V64" s="61">
        <f t="shared" si="0"/>
        <v>-25000</v>
      </c>
      <c r="W64" s="61">
        <f t="shared" si="0"/>
        <v>0</v>
      </c>
      <c r="X64" s="61">
        <f t="shared" si="0"/>
        <v>0</v>
      </c>
      <c r="Y64" s="31"/>
    </row>
    <row r="65" spans="2:25" ht="13.5" customHeight="1" thickBot="1" x14ac:dyDescent="0.3">
      <c r="C65" s="2"/>
      <c r="D65" s="2"/>
      <c r="E65" s="2"/>
      <c r="H65" s="88">
        <f>H64/$G$64</f>
        <v>2.5000000000000001E-3</v>
      </c>
      <c r="I65" s="88">
        <f>I64/$G$64</f>
        <v>-1.2500000000000001E-2</v>
      </c>
      <c r="J65" s="89"/>
      <c r="K65" s="88">
        <f>K64/$G$64</f>
        <v>0</v>
      </c>
      <c r="L65" s="90">
        <f>L64/$G$64</f>
        <v>2.5000000000000001E-3</v>
      </c>
      <c r="M65" s="90">
        <f>M64/$G$64</f>
        <v>-1.2500000000000001E-2</v>
      </c>
      <c r="N65" s="91">
        <f>N64/$G$64</f>
        <v>0</v>
      </c>
      <c r="O65" s="91">
        <f t="shared" ref="O65:X65" si="1">O64/$G$64</f>
        <v>0</v>
      </c>
      <c r="P65" s="91">
        <f t="shared" si="1"/>
        <v>0</v>
      </c>
      <c r="Q65" s="91">
        <f t="shared" si="1"/>
        <v>0</v>
      </c>
      <c r="R65" s="91">
        <f t="shared" si="1"/>
        <v>2.5000000000000001E-3</v>
      </c>
      <c r="S65" s="91">
        <f t="shared" si="1"/>
        <v>0</v>
      </c>
      <c r="T65" s="91">
        <f t="shared" si="1"/>
        <v>-1.2500000000000001E-2</v>
      </c>
      <c r="U65" s="92">
        <f t="shared" si="1"/>
        <v>2.5000000000000001E-3</v>
      </c>
      <c r="V65" s="92">
        <f t="shared" si="1"/>
        <v>-1.2500000000000001E-2</v>
      </c>
      <c r="W65" s="92">
        <f t="shared" si="1"/>
        <v>0</v>
      </c>
      <c r="X65" s="92">
        <f t="shared" si="1"/>
        <v>0</v>
      </c>
      <c r="Y65" s="52" t="s">
        <v>61</v>
      </c>
    </row>
    <row r="66" spans="2:25" s="64" customFormat="1" ht="13.5" customHeight="1" x14ac:dyDescent="0.25">
      <c r="C66" s="65"/>
      <c r="D66" s="65"/>
      <c r="E66" s="65"/>
      <c r="H66" s="61"/>
      <c r="I66" s="93">
        <f>SUM(H64:I64)</f>
        <v>-20000</v>
      </c>
      <c r="J66" s="93"/>
      <c r="K66" s="93"/>
      <c r="M66" s="93">
        <f>SUM(K64:M64)</f>
        <v>-20000</v>
      </c>
      <c r="N66" s="93"/>
      <c r="O66" s="93"/>
      <c r="P66" s="93"/>
      <c r="Q66" s="93"/>
      <c r="R66" s="93"/>
      <c r="S66" s="93"/>
      <c r="T66" s="93">
        <f>SUM(N7:T63)</f>
        <v>-20000</v>
      </c>
      <c r="U66" s="93"/>
      <c r="V66" s="93"/>
      <c r="W66" s="93"/>
      <c r="X66" s="141">
        <f>SUM(U64:X64)</f>
        <v>-20000</v>
      </c>
      <c r="Y66" s="66"/>
    </row>
    <row r="67" spans="2:25" ht="13" x14ac:dyDescent="0.25">
      <c r="C67" s="2"/>
      <c r="D67" s="2"/>
      <c r="E67" s="2"/>
      <c r="H67" s="94"/>
      <c r="I67" s="95">
        <f>SUM(H65:I65)</f>
        <v>-0.01</v>
      </c>
      <c r="J67" s="33"/>
      <c r="K67" s="33"/>
      <c r="M67" s="95">
        <f>SUM(K65:M65)</f>
        <v>-0.01</v>
      </c>
      <c r="N67" s="33"/>
      <c r="O67" s="33"/>
      <c r="P67" s="33"/>
      <c r="Q67" s="33"/>
      <c r="R67" s="33"/>
      <c r="S67" s="33"/>
      <c r="T67" s="96">
        <f>SUM(N65:T65)</f>
        <v>-0.01</v>
      </c>
      <c r="U67" s="33"/>
      <c r="V67" s="33"/>
      <c r="W67" s="2"/>
      <c r="X67" s="97">
        <f>SUM(U65:X65)</f>
        <v>-0.01</v>
      </c>
      <c r="Y67" s="5"/>
    </row>
    <row r="68" spans="2:25" x14ac:dyDescent="0.25">
      <c r="C68" s="2"/>
      <c r="D68" s="2"/>
      <c r="E68" s="2"/>
      <c r="W68" s="2"/>
      <c r="X68" s="2"/>
      <c r="Y68" s="5"/>
    </row>
    <row r="69" spans="2:25" ht="13.5" thickBot="1" x14ac:dyDescent="0.3">
      <c r="C69" s="2"/>
      <c r="D69" s="2"/>
      <c r="E69" s="2"/>
      <c r="H69" s="14"/>
      <c r="I69" s="14"/>
      <c r="J69" s="36"/>
      <c r="K69" s="36"/>
      <c r="L69" s="37"/>
      <c r="M69" s="37"/>
      <c r="W69" s="2"/>
      <c r="X69" s="63"/>
      <c r="Y69" s="5"/>
    </row>
    <row r="70" spans="2:25" ht="13" x14ac:dyDescent="0.3">
      <c r="B70" s="68"/>
      <c r="C70" s="173" t="s">
        <v>62</v>
      </c>
      <c r="D70" s="173"/>
      <c r="E70" s="173"/>
      <c r="F70" s="173"/>
      <c r="G70" s="173"/>
      <c r="H70" s="173"/>
      <c r="I70" s="174"/>
      <c r="N70" s="161" t="s">
        <v>63</v>
      </c>
      <c r="O70" s="162"/>
      <c r="P70" s="162"/>
      <c r="Q70" s="163"/>
      <c r="S70" s="164" t="s">
        <v>64</v>
      </c>
      <c r="T70" s="165"/>
      <c r="U70" s="165"/>
      <c r="V70" s="166"/>
      <c r="X70" s="194" t="s">
        <v>65</v>
      </c>
      <c r="Y70" s="195"/>
    </row>
    <row r="71" spans="2:25" ht="13" thickBot="1" x14ac:dyDescent="0.3">
      <c r="B71" s="69"/>
      <c r="C71" s="175" t="s">
        <v>66</v>
      </c>
      <c r="D71" s="175"/>
      <c r="E71" s="175"/>
      <c r="F71" s="175"/>
      <c r="G71" s="175"/>
      <c r="H71" s="175"/>
      <c r="I71" s="176"/>
      <c r="N71" s="142" t="s">
        <v>67</v>
      </c>
      <c r="O71" s="26"/>
      <c r="Q71" s="15">
        <v>35366614</v>
      </c>
      <c r="S71" s="217" t="s">
        <v>68</v>
      </c>
      <c r="T71" s="218"/>
      <c r="U71" s="218"/>
      <c r="V71" s="53">
        <v>948000</v>
      </c>
      <c r="X71" s="49" t="s">
        <v>69</v>
      </c>
      <c r="Y71" s="98">
        <v>0</v>
      </c>
    </row>
    <row r="72" spans="2:25" ht="24.9" customHeight="1" thickBot="1" x14ac:dyDescent="0.3">
      <c r="B72" s="70">
        <v>1</v>
      </c>
      <c r="C72" s="177" t="s">
        <v>60</v>
      </c>
      <c r="D72" s="178"/>
      <c r="E72" s="178"/>
      <c r="F72" s="178"/>
      <c r="G72" s="178"/>
      <c r="H72" s="179"/>
      <c r="I72" s="71">
        <f>G64</f>
        <v>2000000</v>
      </c>
      <c r="J72" s="4"/>
      <c r="K72" s="4"/>
      <c r="L72" s="4"/>
      <c r="M72" s="4"/>
      <c r="N72" s="142" t="s">
        <v>70</v>
      </c>
      <c r="O72" s="26"/>
      <c r="Q72" s="18">
        <v>-5131917</v>
      </c>
      <c r="S72" s="219" t="s">
        <v>71</v>
      </c>
      <c r="T72" s="220"/>
      <c r="U72" s="17"/>
      <c r="V72" s="53">
        <v>948000</v>
      </c>
      <c r="X72" s="49"/>
      <c r="Y72" s="99"/>
    </row>
    <row r="73" spans="2:25" ht="24.9" customHeight="1" thickTop="1" thickBot="1" x14ac:dyDescent="0.3">
      <c r="B73" s="72">
        <v>2</v>
      </c>
      <c r="C73" s="180" t="s">
        <v>72</v>
      </c>
      <c r="D73" s="181"/>
      <c r="E73" s="181"/>
      <c r="F73" s="181"/>
      <c r="G73" s="181"/>
      <c r="H73" s="182"/>
      <c r="I73" s="73">
        <v>100000</v>
      </c>
      <c r="J73" s="4"/>
      <c r="K73" s="4"/>
      <c r="L73" s="4"/>
      <c r="M73" s="4"/>
      <c r="N73" s="16"/>
      <c r="O73" s="26"/>
      <c r="Q73" s="22">
        <f>SUM(Q71:Q72)</f>
        <v>30234697</v>
      </c>
      <c r="S73" s="219" t="s">
        <v>73</v>
      </c>
      <c r="T73" s="220"/>
      <c r="U73" s="17"/>
      <c r="V73" s="21">
        <f>SUM(V71:V72)</f>
        <v>1896000</v>
      </c>
      <c r="X73" s="50" t="s">
        <v>74</v>
      </c>
      <c r="Y73" s="100">
        <f>SUM(Y71:Y71)</f>
        <v>0</v>
      </c>
    </row>
    <row r="74" spans="2:25" ht="24.9" customHeight="1" thickTop="1" x14ac:dyDescent="0.25">
      <c r="B74" s="72">
        <v>3</v>
      </c>
      <c r="C74" s="167" t="s">
        <v>75</v>
      </c>
      <c r="D74" s="168"/>
      <c r="E74" s="168"/>
      <c r="F74" s="168"/>
      <c r="G74" s="168"/>
      <c r="H74" s="169"/>
      <c r="I74" s="73">
        <v>0</v>
      </c>
      <c r="J74" s="4"/>
      <c r="K74" s="4"/>
      <c r="L74" s="4"/>
      <c r="M74" s="4"/>
      <c r="N74" s="16"/>
      <c r="O74" s="26"/>
      <c r="Q74" s="54">
        <v>0.08</v>
      </c>
      <c r="S74" s="20"/>
      <c r="T74" s="17"/>
      <c r="U74" s="17"/>
      <c r="V74" s="23"/>
      <c r="Y74" s="1"/>
    </row>
    <row r="75" spans="2:25" ht="24.9" customHeight="1" x14ac:dyDescent="0.25">
      <c r="B75" s="72">
        <v>4</v>
      </c>
      <c r="C75" s="167" t="s">
        <v>76</v>
      </c>
      <c r="D75" s="168"/>
      <c r="E75" s="168"/>
      <c r="F75" s="168"/>
      <c r="G75" s="168"/>
      <c r="H75" s="169"/>
      <c r="I75" s="73">
        <f>I72+I85</f>
        <v>1980000</v>
      </c>
      <c r="N75" s="48" t="s">
        <v>77</v>
      </c>
      <c r="O75" s="26"/>
      <c r="Q75" s="15">
        <f>Q73*Q74</f>
        <v>2418775.7600000002</v>
      </c>
      <c r="S75" s="19" t="s">
        <v>78</v>
      </c>
      <c r="T75" s="17"/>
      <c r="U75" s="17"/>
      <c r="V75" s="23">
        <v>790</v>
      </c>
    </row>
    <row r="76" spans="2:25" ht="24.9" customHeight="1" x14ac:dyDescent="0.25">
      <c r="B76" s="72">
        <v>5</v>
      </c>
      <c r="C76" s="167" t="s">
        <v>79</v>
      </c>
      <c r="D76" s="168"/>
      <c r="E76" s="168"/>
      <c r="F76" s="168"/>
      <c r="G76" s="168"/>
      <c r="H76" s="169"/>
      <c r="I76" s="74">
        <f>I85/I72</f>
        <v>-0.01</v>
      </c>
      <c r="N76" s="16" t="s">
        <v>80</v>
      </c>
      <c r="O76" s="26"/>
      <c r="Q76" s="15">
        <v>4084288</v>
      </c>
      <c r="S76" s="215" t="s">
        <v>81</v>
      </c>
      <c r="T76" s="216"/>
      <c r="U76" s="17"/>
      <c r="V76" s="23">
        <f>SUM(V71/V75)</f>
        <v>1200</v>
      </c>
    </row>
    <row r="77" spans="2:25" ht="24.9" customHeight="1" thickBot="1" x14ac:dyDescent="0.3">
      <c r="B77" s="72">
        <v>6</v>
      </c>
      <c r="C77" s="167" t="s">
        <v>104</v>
      </c>
      <c r="D77" s="168"/>
      <c r="E77" s="168"/>
      <c r="F77" s="168"/>
      <c r="G77" s="168"/>
      <c r="H77" s="169"/>
      <c r="I77" s="74">
        <f>I88/I85</f>
        <v>1</v>
      </c>
      <c r="N77" s="16" t="s">
        <v>82</v>
      </c>
      <c r="O77" s="26"/>
      <c r="Q77" s="22">
        <f>Q75-Q76</f>
        <v>-1665512.2399999998</v>
      </c>
      <c r="S77" s="222" t="s">
        <v>83</v>
      </c>
      <c r="T77" s="223"/>
      <c r="U77" s="24"/>
      <c r="V77" s="25">
        <f>SUM(V72/V75)</f>
        <v>1200</v>
      </c>
    </row>
    <row r="78" spans="2:25" ht="24.9" customHeight="1" thickTop="1" x14ac:dyDescent="0.25">
      <c r="B78" s="72">
        <v>7</v>
      </c>
      <c r="C78" s="167" t="s">
        <v>105</v>
      </c>
      <c r="D78" s="168"/>
      <c r="E78" s="168"/>
      <c r="F78" s="168"/>
      <c r="G78" s="168"/>
      <c r="H78" s="169"/>
      <c r="I78" s="74">
        <f>I88/I72</f>
        <v>-0.01</v>
      </c>
      <c r="N78" s="29" t="s">
        <v>84</v>
      </c>
      <c r="O78" s="27"/>
      <c r="P78" s="28"/>
      <c r="Q78" s="18">
        <v>0</v>
      </c>
    </row>
    <row r="79" spans="2:25" ht="24.9" customHeight="1" x14ac:dyDescent="0.25">
      <c r="B79" s="72">
        <v>8</v>
      </c>
      <c r="C79" s="167" t="s">
        <v>106</v>
      </c>
      <c r="D79" s="168"/>
      <c r="E79" s="168"/>
      <c r="F79" s="168"/>
      <c r="G79" s="168"/>
      <c r="H79" s="169"/>
      <c r="I79" s="74">
        <f>I88/I82</f>
        <v>-0.2</v>
      </c>
    </row>
    <row r="80" spans="2:25" ht="24.9" customHeight="1" thickBot="1" x14ac:dyDescent="0.3">
      <c r="B80" s="83">
        <v>9</v>
      </c>
      <c r="C80" s="228" t="s">
        <v>107</v>
      </c>
      <c r="D80" s="229"/>
      <c r="E80" s="229"/>
      <c r="F80" s="229"/>
      <c r="G80" s="229"/>
      <c r="H80" s="230"/>
      <c r="I80" s="86">
        <f>I88/I84</f>
        <v>-0.5</v>
      </c>
    </row>
    <row r="81" spans="2:25" ht="13" thickBot="1" x14ac:dyDescent="0.3">
      <c r="C81" s="75"/>
      <c r="D81" s="75"/>
      <c r="E81" s="75"/>
      <c r="I81" s="87"/>
      <c r="J81" s="104" t="s">
        <v>85</v>
      </c>
    </row>
    <row r="82" spans="2:25" ht="24.9" customHeight="1" x14ac:dyDescent="0.25">
      <c r="B82" s="76">
        <v>10</v>
      </c>
      <c r="C82" s="231" t="s">
        <v>86</v>
      </c>
      <c r="D82" s="232"/>
      <c r="E82" s="232"/>
      <c r="F82" s="232"/>
      <c r="G82" s="232"/>
      <c r="H82" s="233"/>
      <c r="I82" s="77">
        <f>SUM(I73:I74)</f>
        <v>100000</v>
      </c>
      <c r="J82" s="105"/>
    </row>
    <row r="83" spans="2:25" ht="24.9" customHeight="1" x14ac:dyDescent="0.25">
      <c r="B83" s="72">
        <v>11</v>
      </c>
      <c r="C83" s="167" t="s">
        <v>87</v>
      </c>
      <c r="D83" s="168"/>
      <c r="E83" s="168"/>
      <c r="F83" s="168"/>
      <c r="G83" s="168"/>
      <c r="H83" s="169"/>
      <c r="I83" s="73">
        <v>60000</v>
      </c>
      <c r="J83" s="106"/>
    </row>
    <row r="84" spans="2:25" ht="24.9" customHeight="1" thickBot="1" x14ac:dyDescent="0.3">
      <c r="B84" s="72">
        <v>12</v>
      </c>
      <c r="C84" s="167" t="s">
        <v>88</v>
      </c>
      <c r="D84" s="168"/>
      <c r="E84" s="168"/>
      <c r="F84" s="168"/>
      <c r="G84" s="168"/>
      <c r="H84" s="169"/>
      <c r="I84" s="78">
        <f>I82-I83</f>
        <v>40000</v>
      </c>
      <c r="J84" s="107"/>
      <c r="Y84" s="1"/>
    </row>
    <row r="85" spans="2:25" ht="24.9" customHeight="1" x14ac:dyDescent="0.25">
      <c r="B85" s="72">
        <v>13</v>
      </c>
      <c r="C85" s="167" t="s">
        <v>89</v>
      </c>
      <c r="D85" s="168"/>
      <c r="E85" s="168"/>
      <c r="F85" s="168"/>
      <c r="G85" s="168"/>
      <c r="H85" s="169"/>
      <c r="I85" s="79">
        <f>I66</f>
        <v>-20000</v>
      </c>
    </row>
    <row r="86" spans="2:25" ht="24.9" customHeight="1" x14ac:dyDescent="0.25">
      <c r="B86" s="72">
        <v>14</v>
      </c>
      <c r="C86" s="167" t="s">
        <v>90</v>
      </c>
      <c r="D86" s="168"/>
      <c r="E86" s="168"/>
      <c r="F86" s="168"/>
      <c r="G86" s="168"/>
      <c r="H86" s="169"/>
      <c r="I86" s="80">
        <f>L64</f>
        <v>5000</v>
      </c>
    </row>
    <row r="87" spans="2:25" ht="24.9" customHeight="1" x14ac:dyDescent="0.25">
      <c r="B87" s="72">
        <v>15</v>
      </c>
      <c r="C87" s="225" t="s">
        <v>103</v>
      </c>
      <c r="D87" s="226"/>
      <c r="E87" s="226"/>
      <c r="F87" s="226"/>
      <c r="G87" s="226"/>
      <c r="H87" s="227"/>
      <c r="I87" s="80">
        <f>M64</f>
        <v>-25000</v>
      </c>
    </row>
    <row r="88" spans="2:25" ht="24.9" customHeight="1" x14ac:dyDescent="0.25">
      <c r="B88" s="72">
        <v>16</v>
      </c>
      <c r="C88" s="167" t="s">
        <v>91</v>
      </c>
      <c r="D88" s="168"/>
      <c r="E88" s="168"/>
      <c r="F88" s="168"/>
      <c r="G88" s="168"/>
      <c r="H88" s="169"/>
      <c r="I88" s="151">
        <f>SUM(L64:M64)</f>
        <v>-20000</v>
      </c>
      <c r="J88" s="152"/>
    </row>
    <row r="89" spans="2:25" ht="24.9" customHeight="1" x14ac:dyDescent="0.25">
      <c r="B89" s="72">
        <v>17</v>
      </c>
      <c r="C89" s="167" t="s">
        <v>92</v>
      </c>
      <c r="D89" s="168"/>
      <c r="E89" s="168"/>
      <c r="F89" s="168"/>
      <c r="G89" s="168"/>
      <c r="H89" s="169"/>
      <c r="I89" s="81">
        <f>I82-I85</f>
        <v>120000</v>
      </c>
    </row>
    <row r="90" spans="2:25" ht="24.9" customHeight="1" x14ac:dyDescent="0.25">
      <c r="B90" s="118">
        <v>18</v>
      </c>
      <c r="C90" s="234" t="s">
        <v>93</v>
      </c>
      <c r="D90" s="235"/>
      <c r="E90" s="235"/>
      <c r="F90" s="235"/>
      <c r="G90" s="235"/>
      <c r="H90" s="236"/>
      <c r="I90" s="82">
        <f>IF(I84=0,0,I84-I86)</f>
        <v>35000</v>
      </c>
    </row>
    <row r="91" spans="2:25" ht="24.9" customHeight="1" thickBot="1" x14ac:dyDescent="0.3">
      <c r="B91" s="83">
        <v>19</v>
      </c>
      <c r="C91" s="224" t="s">
        <v>94</v>
      </c>
      <c r="D91" s="224"/>
      <c r="E91" s="224"/>
      <c r="F91" s="224"/>
      <c r="G91" s="224"/>
      <c r="H91" s="224"/>
      <c r="I91" s="84">
        <v>0</v>
      </c>
    </row>
    <row r="93" spans="2:25" ht="25.5" customHeight="1" x14ac:dyDescent="0.25">
      <c r="B93" s="221" t="s">
        <v>95</v>
      </c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</row>
  </sheetData>
  <mergeCells count="101">
    <mergeCell ref="S76:T76"/>
    <mergeCell ref="S71:U71"/>
    <mergeCell ref="S72:T72"/>
    <mergeCell ref="S73:T73"/>
    <mergeCell ref="B93:N93"/>
    <mergeCell ref="S77:T77"/>
    <mergeCell ref="C91:H91"/>
    <mergeCell ref="C87:H87"/>
    <mergeCell ref="C88:H88"/>
    <mergeCell ref="C78:H78"/>
    <mergeCell ref="C79:H79"/>
    <mergeCell ref="C89:H89"/>
    <mergeCell ref="C75:H75"/>
    <mergeCell ref="C80:H80"/>
    <mergeCell ref="C82:H82"/>
    <mergeCell ref="C83:H83"/>
    <mergeCell ref="C84:H84"/>
    <mergeCell ref="C85:H85"/>
    <mergeCell ref="C86:H86"/>
    <mergeCell ref="C76:H76"/>
    <mergeCell ref="C77:H77"/>
    <mergeCell ref="C90:H90"/>
    <mergeCell ref="D1:F1"/>
    <mergeCell ref="D2:F2"/>
    <mergeCell ref="D3:F3"/>
    <mergeCell ref="C62:F62"/>
    <mergeCell ref="C63:F63"/>
    <mergeCell ref="C57:F57"/>
    <mergeCell ref="C58:F58"/>
    <mergeCell ref="C59:F59"/>
    <mergeCell ref="C60:F60"/>
    <mergeCell ref="C61:F61"/>
    <mergeCell ref="C52:F52"/>
    <mergeCell ref="C53:F53"/>
    <mergeCell ref="C54:F54"/>
    <mergeCell ref="C55:F55"/>
    <mergeCell ref="C56:F56"/>
    <mergeCell ref="C47:F47"/>
    <mergeCell ref="C49:F49"/>
    <mergeCell ref="C50:F50"/>
    <mergeCell ref="C51:F51"/>
    <mergeCell ref="C42:F42"/>
    <mergeCell ref="C43:F43"/>
    <mergeCell ref="C44:F44"/>
    <mergeCell ref="C45:F45"/>
    <mergeCell ref="C46:F46"/>
    <mergeCell ref="C38:F38"/>
    <mergeCell ref="C39:F39"/>
    <mergeCell ref="C40:F40"/>
    <mergeCell ref="C41:F41"/>
    <mergeCell ref="C48:F48"/>
    <mergeCell ref="C33:F33"/>
    <mergeCell ref="C34:F34"/>
    <mergeCell ref="C35:F35"/>
    <mergeCell ref="C36:F36"/>
    <mergeCell ref="C37:F37"/>
    <mergeCell ref="C28:F28"/>
    <mergeCell ref="C29:F29"/>
    <mergeCell ref="C30:F30"/>
    <mergeCell ref="C31:F31"/>
    <mergeCell ref="C32:F32"/>
    <mergeCell ref="C23:F23"/>
    <mergeCell ref="C24:F24"/>
    <mergeCell ref="C25:F25"/>
    <mergeCell ref="C26:F26"/>
    <mergeCell ref="C27:F27"/>
    <mergeCell ref="G1:T1"/>
    <mergeCell ref="G2:T2"/>
    <mergeCell ref="N70:Q70"/>
    <mergeCell ref="S70:V70"/>
    <mergeCell ref="C74:H74"/>
    <mergeCell ref="U5:X5"/>
    <mergeCell ref="G3:T3"/>
    <mergeCell ref="C70:I70"/>
    <mergeCell ref="C71:I71"/>
    <mergeCell ref="C72:H72"/>
    <mergeCell ref="C73:H73"/>
    <mergeCell ref="K4:L4"/>
    <mergeCell ref="G5:G6"/>
    <mergeCell ref="H5:H6"/>
    <mergeCell ref="J5:J6"/>
    <mergeCell ref="C64:F64"/>
    <mergeCell ref="X70:Y70"/>
    <mergeCell ref="Y5:Y6"/>
    <mergeCell ref="C5:F6"/>
    <mergeCell ref="I5:I6"/>
    <mergeCell ref="L5:L6"/>
    <mergeCell ref="N5:T5"/>
    <mergeCell ref="M5:M6"/>
    <mergeCell ref="K5:K6"/>
    <mergeCell ref="C21:F21"/>
    <mergeCell ref="C22:F22"/>
    <mergeCell ref="C9:F9"/>
    <mergeCell ref="C10:F10"/>
    <mergeCell ref="C11:F11"/>
    <mergeCell ref="C13:F13"/>
    <mergeCell ref="C14:F14"/>
    <mergeCell ref="C15:F15"/>
    <mergeCell ref="C17:F17"/>
    <mergeCell ref="C18:F18"/>
    <mergeCell ref="C19:F19"/>
  </mergeCells>
  <phoneticPr fontId="5" type="noConversion"/>
  <printOptions horizontalCentered="1"/>
  <pageMargins left="0.25" right="0.25" top="0.75" bottom="0.75" header="0.3" footer="0.3"/>
  <pageSetup paperSize="3" scale="59" fitToHeight="0" orientation="landscape" r:id="rId1"/>
  <headerFooter alignWithMargins="0">
    <oddFooter>&amp;L&amp;D&amp;C&amp;Z&amp;F&amp;RPage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B427-4377-4477-A682-A4DC598B7322}">
  <dimension ref="A1:A7"/>
  <sheetViews>
    <sheetView workbookViewId="0">
      <selection activeCell="C13" sqref="C13"/>
    </sheetView>
  </sheetViews>
  <sheetFormatPr defaultRowHeight="12.5" x14ac:dyDescent="0.25"/>
  <cols>
    <col min="1" max="1" width="138.6328125" bestFit="1" customWidth="1"/>
  </cols>
  <sheetData>
    <row r="1" spans="1:1" x14ac:dyDescent="0.25">
      <c r="A1" s="117" t="s">
        <v>96</v>
      </c>
    </row>
    <row r="2" spans="1:1" x14ac:dyDescent="0.25">
      <c r="A2" s="117" t="s">
        <v>97</v>
      </c>
    </row>
    <row r="3" spans="1:1" x14ac:dyDescent="0.25">
      <c r="A3" s="117" t="s">
        <v>98</v>
      </c>
    </row>
    <row r="4" spans="1:1" x14ac:dyDescent="0.25">
      <c r="A4" s="117" t="s">
        <v>99</v>
      </c>
    </row>
    <row r="5" spans="1:1" x14ac:dyDescent="0.25">
      <c r="A5" t="s">
        <v>100</v>
      </c>
    </row>
    <row r="6" spans="1:1" x14ac:dyDescent="0.25">
      <c r="A6" s="117" t="s">
        <v>101</v>
      </c>
    </row>
    <row r="7" spans="1:1" x14ac:dyDescent="0.25">
      <c r="A7" s="117" t="s">
        <v>102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DB0B103FD57F4A9AFF43CD423706FA" ma:contentTypeVersion="18" ma:contentTypeDescription="Create a new document." ma:contentTypeScope="" ma:versionID="1022d4fe134d883ec90772699a2ebb95">
  <xsd:schema xmlns:xsd="http://www.w3.org/2001/XMLSchema" xmlns:xs="http://www.w3.org/2001/XMLSchema" xmlns:p="http://schemas.microsoft.com/office/2006/metadata/properties" xmlns:ns2="4ddc00ed-9b3f-4582-a438-505535ed06ef" xmlns:ns3="f5348eea-1c45-4bf0-82fb-93cfbbeaa507" targetNamespace="http://schemas.microsoft.com/office/2006/metadata/properties" ma:root="true" ma:fieldsID="2eae2ef9ffc31f92a52bd0a8d93f0328" ns2:_="" ns3:_="">
    <xsd:import namespace="4ddc00ed-9b3f-4582-a438-505535ed06ef"/>
    <xsd:import namespace="f5348eea-1c45-4bf0-82fb-93cfbbeaa5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astSaved" minOccurs="0"/>
                <xsd:element ref="ns2:DateandTim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c00ed-9b3f-4582-a438-505535ed06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astSaved" ma:index="21" nillable="true" ma:displayName="Last Saved" ma:default="[today]" ma:format="DateTime" ma:internalName="LastSaved">
      <xsd:simpleType>
        <xsd:restriction base="dms:DateTime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80df406-d2f9-4f0c-9506-d61c713c59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48eea-1c45-4bf0-82fb-93cfbbeaa5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591a223e-10c5-478e-b17c-c2e1235e0887}" ma:internalName="TaxCatchAll" ma:showField="CatchAllData" ma:web="f5348eea-1c45-4bf0-82fb-93cfbbeaa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stSaved xmlns="4ddc00ed-9b3f-4582-a438-505535ed06ef">2021-10-05T19:11:38+00:00</LastSaved>
    <DateandTime xmlns="4ddc00ed-9b3f-4582-a438-505535ed06ef" xsi:nil="true"/>
    <TaxCatchAll xmlns="f5348eea-1c45-4bf0-82fb-93cfbbeaa507" xsi:nil="true"/>
    <lcf76f155ced4ddcb4097134ff3c332f xmlns="4ddc00ed-9b3f-4582-a438-505535ed06e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3D48D4-73F2-4CBC-9EF5-9E47C5BB0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c00ed-9b3f-4582-a438-505535ed06ef"/>
    <ds:schemaRef ds:uri="f5348eea-1c45-4bf0-82fb-93cfbbeaa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F3A323-1AD5-40D8-874B-1C8832502927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f5348eea-1c45-4bf0-82fb-93cfbbeaa507"/>
    <ds:schemaRef ds:uri="4ddc00ed-9b3f-4582-a438-505535ed06e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47CF480-5033-4739-BF58-9055643375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 Summary</vt:lpstr>
      <vt:lpstr>Ineligible Comments</vt:lpstr>
      <vt:lpstr>'CO Summary'!Print_Area</vt:lpstr>
      <vt:lpstr>'CO Summary'!Print_Titles</vt:lpstr>
    </vt:vector>
  </TitlesOfParts>
  <Manager/>
  <Company>Enterprises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ljd</dc:creator>
  <cp:keywords/>
  <dc:description/>
  <cp:lastModifiedBy>Bharat Murari</cp:lastModifiedBy>
  <cp:revision/>
  <dcterms:created xsi:type="dcterms:W3CDTF">2010-07-28T13:14:07Z</dcterms:created>
  <dcterms:modified xsi:type="dcterms:W3CDTF">2023-01-11T20:49:18Z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0x0101005DDB0B103FD57F4A9AFF43CD423706FA</vt:lpwstr>
  </property>
  <property fmtid="{D5CDD505-2E9C-101B-9397-08002B2CF9AE}" pid="3" name="MediaServiceImageTags">
    <vt:lpwstr/>
  </property>
</Properties>
</file>