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autoCompressPictures="0" defaultThemeVersion="124226"/>
  <mc:AlternateContent xmlns:mc="http://schemas.openxmlformats.org/markup-compatibility/2006">
    <mc:Choice Requires="x15">
      <x15ac:absPath xmlns:x15ac="http://schemas.microsoft.com/office/spreadsheetml/2010/11/ac" url="https://cmsba.sharepoint.com/sites/Strategy/Shared Documents/FFE Data Collection/2019/Datasets/"/>
    </mc:Choice>
  </mc:AlternateContent>
  <xr:revisionPtr revIDLastSave="4" documentId="13_ncr:20001_{0609D021-FDB7-4313-B49A-B8A9CDD0331A}" xr6:coauthVersionLast="45" xr6:coauthVersionMax="45" xr10:uidLastSave="{CA56F822-5866-4B98-B96F-465F6B719AAF}"/>
  <bookViews>
    <workbookView xWindow="-108" yWindow="-108" windowWidth="23256" windowHeight="12576" xr2:uid="{00000000-000D-0000-FFFF-FFFF00000000}"/>
  </bookViews>
  <sheets>
    <sheet name="Instructions &amp; Guidelines" sheetId="15" r:id="rId1"/>
    <sheet name="Data Master Sheet" sheetId="1" r:id="rId2"/>
    <sheet name="Furniture" sheetId="17" r:id="rId3"/>
    <sheet name="Equipment" sheetId="18" r:id="rId4"/>
    <sheet name="Sheet2" sheetId="16" state="hidden" r:id="rId5"/>
    <sheet name="Response Items" sheetId="13" state="hidden" r:id="rId6"/>
    <sheet name="Sheet1" sheetId="14" state="hidden" r:id="rId7"/>
  </sheets>
  <definedNames>
    <definedName name="_xlnm._FilterDatabase" localSheetId="3" hidden="1">Equipment!$A$2:$O$327</definedName>
    <definedName name="_xlnm._FilterDatabase" localSheetId="2" hidden="1">Furniture!$A$2:$U$328</definedName>
    <definedName name="Admin">Furniture!$S$4</definedName>
    <definedName name="Administrative">Equipment!$Q$5:$Q$8</definedName>
    <definedName name="Art">Equipment!$R$5:$R$8</definedName>
    <definedName name="Auditorium">Equipment!$S$5:$S$8</definedName>
    <definedName name="Classroom">Equipment!$T$5:$T$8</definedName>
    <definedName name="Custodial">Equipment!$U$5:$U$8</definedName>
    <definedName name="Finishes">Table2[[#Headers],[Finishes]]</definedName>
    <definedName name="Gym">Equipment!$V$5:$V$10</definedName>
    <definedName name="Kitchen\Cafeteria">Equipment!$W$5:$W$8</definedName>
    <definedName name="Makerspace">Equipment!$X$5:$X$9</definedName>
    <definedName name="Medical">Equipment!$Y$5:$Y$8</definedName>
    <definedName name="Music">Equipment!$Z$5:$Z$8</definedName>
    <definedName name="Product">Furniture!$S$4:$S$8</definedName>
    <definedName name="Science">Equipment!$AA$5:$AA$8</definedName>
    <definedName name="Technology">Equipment!#REF!</definedName>
    <definedName name="Use">Table3[Product]</definedName>
    <definedName name="Utilization">Table3[[#All],[Product]]</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3" i="18" l="1"/>
  <c r="N4" i="18"/>
  <c r="N5" i="18"/>
  <c r="N6" i="18"/>
  <c r="N7" i="18"/>
  <c r="N8" i="18"/>
  <c r="AC9" i="18"/>
  <c r="J8" i="1" s="1"/>
  <c r="N327" i="18"/>
  <c r="N9" i="18"/>
  <c r="N10" i="18"/>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N121" i="18"/>
  <c r="N122" i="18"/>
  <c r="N123" i="18"/>
  <c r="N124" i="18"/>
  <c r="N125" i="18"/>
  <c r="N126" i="18"/>
  <c r="N127" i="18"/>
  <c r="N128" i="18"/>
  <c r="N129" i="18"/>
  <c r="N130" i="18"/>
  <c r="N131" i="18"/>
  <c r="N132" i="18"/>
  <c r="N133" i="18"/>
  <c r="N134" i="18"/>
  <c r="N135" i="18"/>
  <c r="N136" i="18"/>
  <c r="N137" i="18"/>
  <c r="N138" i="18"/>
  <c r="N139" i="18"/>
  <c r="N140" i="18"/>
  <c r="N141" i="18"/>
  <c r="N142" i="18"/>
  <c r="N143" i="18"/>
  <c r="N144" i="18"/>
  <c r="N145" i="18"/>
  <c r="N146" i="18"/>
  <c r="N147" i="18"/>
  <c r="N148" i="18"/>
  <c r="N149" i="18"/>
  <c r="N150" i="18"/>
  <c r="N151" i="18"/>
  <c r="N152" i="18"/>
  <c r="N153" i="18"/>
  <c r="N154" i="18"/>
  <c r="N155" i="18"/>
  <c r="N156" i="18"/>
  <c r="N157" i="18"/>
  <c r="N158" i="18"/>
  <c r="N159" i="18"/>
  <c r="N160" i="18"/>
  <c r="N161" i="18"/>
  <c r="N162" i="18"/>
  <c r="N163" i="18"/>
  <c r="N164" i="18"/>
  <c r="N165" i="18"/>
  <c r="N166" i="18"/>
  <c r="N167" i="18"/>
  <c r="N168" i="18"/>
  <c r="N169" i="18"/>
  <c r="N170" i="18"/>
  <c r="N171" i="18"/>
  <c r="N172" i="18"/>
  <c r="N173" i="18"/>
  <c r="N174" i="18"/>
  <c r="N175" i="18"/>
  <c r="N176" i="18"/>
  <c r="N177" i="18"/>
  <c r="N178" i="18"/>
  <c r="N179" i="18"/>
  <c r="N180" i="18"/>
  <c r="N181" i="18"/>
  <c r="N182" i="18"/>
  <c r="N183" i="18"/>
  <c r="N184" i="18"/>
  <c r="N185" i="18"/>
  <c r="N186" i="18"/>
  <c r="N187" i="18"/>
  <c r="N188" i="18"/>
  <c r="N189" i="18"/>
  <c r="N190" i="18"/>
  <c r="N191" i="18"/>
  <c r="N192" i="18"/>
  <c r="N193" i="18"/>
  <c r="N194" i="18"/>
  <c r="N195" i="18"/>
  <c r="N196" i="18"/>
  <c r="N197" i="18"/>
  <c r="N198" i="18"/>
  <c r="N199" i="18"/>
  <c r="N200" i="18"/>
  <c r="N201" i="18"/>
  <c r="N202" i="18"/>
  <c r="N203" i="18"/>
  <c r="N204" i="18"/>
  <c r="N205" i="18"/>
  <c r="N206" i="18"/>
  <c r="N207" i="18"/>
  <c r="N208" i="18"/>
  <c r="N209" i="18"/>
  <c r="N210" i="18"/>
  <c r="N211" i="18"/>
  <c r="N212" i="18"/>
  <c r="N213" i="18"/>
  <c r="N214" i="18"/>
  <c r="N215" i="18"/>
  <c r="N216" i="18"/>
  <c r="N217" i="18"/>
  <c r="N218" i="18"/>
  <c r="N219" i="18"/>
  <c r="N220" i="18"/>
  <c r="N221" i="18"/>
  <c r="N222" i="18"/>
  <c r="N223" i="18"/>
  <c r="N224" i="18"/>
  <c r="N225" i="18"/>
  <c r="N226" i="18"/>
  <c r="N227" i="18"/>
  <c r="N228" i="18"/>
  <c r="N229" i="18"/>
  <c r="N230" i="18"/>
  <c r="N231" i="18"/>
  <c r="N232" i="18"/>
  <c r="N233" i="18"/>
  <c r="N234" i="18"/>
  <c r="N235" i="18"/>
  <c r="N236" i="18"/>
  <c r="N237" i="18"/>
  <c r="N238" i="18"/>
  <c r="N239" i="18"/>
  <c r="N240" i="18"/>
  <c r="N241" i="18"/>
  <c r="N242" i="18"/>
  <c r="N243" i="18"/>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O3" i="17"/>
  <c r="O4" i="17"/>
  <c r="O5" i="17"/>
  <c r="O6" i="17"/>
  <c r="O7" i="17"/>
  <c r="O8" i="17"/>
  <c r="O9" i="17"/>
  <c r="O10" i="17"/>
  <c r="O11" i="17"/>
  <c r="O12" i="17"/>
  <c r="O13" i="17"/>
  <c r="O14" i="17"/>
  <c r="O15" i="17"/>
  <c r="O16" i="17"/>
  <c r="O17" i="17"/>
  <c r="O18" i="17"/>
  <c r="O19" i="17"/>
  <c r="O20" i="17"/>
  <c r="O21" i="17"/>
  <c r="O22" i="17"/>
  <c r="O23" i="17"/>
  <c r="O24" i="17"/>
  <c r="O25" i="17"/>
  <c r="O26" i="17"/>
  <c r="O27" i="17"/>
  <c r="O28" i="17"/>
  <c r="O29" i="17"/>
  <c r="O30" i="17"/>
  <c r="O31" i="17"/>
  <c r="O32" i="17"/>
  <c r="O33" i="17"/>
  <c r="T7" i="17" s="1"/>
  <c r="P10" i="1" s="1"/>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O66" i="17"/>
  <c r="O67" i="17"/>
  <c r="O68" i="17"/>
  <c r="O69" i="17"/>
  <c r="O70" i="17"/>
  <c r="O71" i="17"/>
  <c r="O72" i="17"/>
  <c r="O73" i="17"/>
  <c r="O74" i="17"/>
  <c r="O75" i="17"/>
  <c r="O76" i="17"/>
  <c r="O77" i="17"/>
  <c r="O78" i="17"/>
  <c r="O79" i="17"/>
  <c r="O80" i="17"/>
  <c r="O81" i="17"/>
  <c r="O82" i="17"/>
  <c r="O83" i="17"/>
  <c r="O84" i="17"/>
  <c r="O85" i="17"/>
  <c r="O86" i="17"/>
  <c r="O87" i="17"/>
  <c r="O88" i="17"/>
  <c r="O89" i="17"/>
  <c r="O90" i="17"/>
  <c r="O91"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2" i="17"/>
  <c r="O243" i="17"/>
  <c r="O244" i="17"/>
  <c r="O245" i="17"/>
  <c r="O246" i="17"/>
  <c r="O247" i="17"/>
  <c r="O248" i="17"/>
  <c r="O249" i="17"/>
  <c r="O250" i="17"/>
  <c r="O251" i="17"/>
  <c r="O252" i="17"/>
  <c r="O253" i="17"/>
  <c r="O254" i="17"/>
  <c r="O255" i="17"/>
  <c r="O256" i="17"/>
  <c r="O257" i="17"/>
  <c r="O258" i="17"/>
  <c r="O259" i="17"/>
  <c r="O260" i="17"/>
  <c r="O261" i="17"/>
  <c r="O262" i="17"/>
  <c r="O26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O294" i="17"/>
  <c r="O295" i="17"/>
  <c r="O296" i="17"/>
  <c r="O297" i="17"/>
  <c r="O298" i="17"/>
  <c r="O299" i="17"/>
  <c r="O300" i="17"/>
  <c r="O301" i="17"/>
  <c r="O302" i="17"/>
  <c r="O303" i="17"/>
  <c r="O304" i="17"/>
  <c r="O305" i="17"/>
  <c r="O306" i="17"/>
  <c r="O307" i="17"/>
  <c r="O308" i="17"/>
  <c r="O309" i="17"/>
  <c r="O310" i="17"/>
  <c r="O311" i="17"/>
  <c r="O312" i="17"/>
  <c r="O313" i="17"/>
  <c r="O314" i="17"/>
  <c r="O315" i="17"/>
  <c r="O316" i="17"/>
  <c r="O317" i="17"/>
  <c r="O318" i="17"/>
  <c r="O319" i="17"/>
  <c r="O320" i="17"/>
  <c r="O321" i="17"/>
  <c r="O322" i="17"/>
  <c r="O323" i="17"/>
  <c r="O324" i="17"/>
  <c r="O325" i="17"/>
  <c r="O326" i="17"/>
  <c r="O327" i="17"/>
  <c r="O328" i="17"/>
  <c r="T5" i="17"/>
  <c r="P4" i="1" s="1"/>
  <c r="AC12" i="18"/>
  <c r="AC10" i="18" l="1"/>
  <c r="J12" i="1" s="1"/>
  <c r="T8" i="17"/>
  <c r="P6" i="1" s="1"/>
  <c r="T4" i="17"/>
  <c r="P3" i="1" s="1"/>
  <c r="G3" i="1"/>
  <c r="T6" i="17"/>
  <c r="P8" i="1" s="1"/>
  <c r="AC11" i="18"/>
  <c r="AC16" i="18"/>
  <c r="J10" i="1" s="1"/>
  <c r="AC7" i="18"/>
  <c r="AC15" i="18"/>
  <c r="J5" i="1" s="1"/>
  <c r="AC14" i="18"/>
  <c r="J3" i="1" s="1"/>
  <c r="AC13" i="18"/>
  <c r="J9" i="1" s="1"/>
  <c r="AC8" i="18"/>
  <c r="J4" i="1" s="1"/>
  <c r="G5" i="1"/>
  <c r="G10" i="1" l="1"/>
  <c r="AF7" i="18"/>
  <c r="AF8" i="18"/>
  <c r="J11" i="1" s="1"/>
</calcChain>
</file>

<file path=xl/sharedStrings.xml><?xml version="1.0" encoding="utf-8"?>
<sst xmlns="http://schemas.openxmlformats.org/spreadsheetml/2006/main" count="2003" uniqueCount="689">
  <si>
    <t>MSBA Furniture and Equipment Data Collection 2019</t>
  </si>
  <si>
    <t xml:space="preserve">Section 1: General Information </t>
  </si>
  <si>
    <t>Section 2: Total School Furniture and Equipment Cost</t>
  </si>
  <si>
    <t>Section 3: Total Equipment Cost by Subject/Area</t>
  </si>
  <si>
    <t>Section 4: Total Administrator (Non-Teacher) Furniture &amp; Equipment Cost</t>
  </si>
  <si>
    <t>District Name:</t>
  </si>
  <si>
    <t>Bourne Public Schools</t>
  </si>
  <si>
    <t xml:space="preserve">Total Furniture Only </t>
  </si>
  <si>
    <t>Administrative</t>
  </si>
  <si>
    <t xml:space="preserve">Total Administrator (Non-Teacher) Desks:    
</t>
  </si>
  <si>
    <t>School Name:</t>
  </si>
  <si>
    <t>Bourne Intermediate School</t>
  </si>
  <si>
    <t>Auditorium</t>
  </si>
  <si>
    <t xml:space="preserve">Total Administrator (Non-Teacher) Tables:  </t>
  </si>
  <si>
    <t xml:space="preserve">Grades Served: </t>
  </si>
  <si>
    <t xml:space="preserve">Total Equipment Only 
</t>
  </si>
  <si>
    <t xml:space="preserve">Classroom </t>
  </si>
  <si>
    <t xml:space="preserve">Custodial </t>
  </si>
  <si>
    <t xml:space="preserve">Total Administrator (Non-Teacher) Conference Tables:  </t>
  </si>
  <si>
    <t>Design Student Enrollment Number:</t>
  </si>
  <si>
    <t>Tally of the Remainder of FF&amp;E Items Only</t>
  </si>
  <si>
    <t xml:space="preserve">Gym 
</t>
  </si>
  <si>
    <t>Furniture Order Date (MM/YYYY):</t>
  </si>
  <si>
    <t xml:space="preserve">Kitchen/Cafeteria </t>
  </si>
  <si>
    <t xml:space="preserve">Total Amount Spent on Administrator (Non-Teacher) Side Chairs:  
</t>
  </si>
  <si>
    <t>Makerspace</t>
  </si>
  <si>
    <t>School Opening Date (MM/YYYY):</t>
  </si>
  <si>
    <t xml:space="preserve">Total Amount Spent on all Furniture and Equipment </t>
  </si>
  <si>
    <t>Medical</t>
  </si>
  <si>
    <t xml:space="preserve">Total Amount Spent on Administrator (Non-Teacher) Task Chairs:  </t>
  </si>
  <si>
    <t>Music &amp; Art</t>
  </si>
  <si>
    <t>Science</t>
  </si>
  <si>
    <t xml:space="preserve">Section 5: Furniture Cost &amp; Product Itemized Information
</t>
  </si>
  <si>
    <r>
      <rPr>
        <b/>
        <sz val="16"/>
        <rFont val="Times New Roman"/>
        <family val="1"/>
      </rPr>
      <t xml:space="preserve">Furniture </t>
    </r>
    <r>
      <rPr>
        <b/>
        <sz val="14"/>
        <rFont val="Times New Roman"/>
        <family val="1"/>
      </rPr>
      <t xml:space="preserve">                       (Select)</t>
    </r>
    <r>
      <rPr>
        <b/>
        <i/>
        <sz val="14"/>
        <rFont val="Times New Roman"/>
        <family val="1"/>
      </rPr>
      <t xml:space="preserve">                              i.e., General Classroom</t>
    </r>
  </si>
  <si>
    <r>
      <rPr>
        <b/>
        <sz val="16"/>
        <rFont val="Times New Roman"/>
        <family val="1"/>
      </rPr>
      <t xml:space="preserve"> Product Type</t>
    </r>
    <r>
      <rPr>
        <b/>
        <sz val="14"/>
        <rFont val="Times New Roman"/>
        <family val="1"/>
      </rPr>
      <t xml:space="preserve">       (Select)      </t>
    </r>
    <r>
      <rPr>
        <b/>
        <i/>
        <sz val="14"/>
        <rFont val="Times New Roman"/>
        <family val="1"/>
      </rPr>
      <t>i.e., Seating</t>
    </r>
  </si>
  <si>
    <r>
      <rPr>
        <b/>
        <sz val="16"/>
        <rFont val="Times New Roman"/>
        <family val="1"/>
      </rPr>
      <t>Vendor Name        (</t>
    </r>
    <r>
      <rPr>
        <b/>
        <i/>
        <sz val="14"/>
        <rFont val="Times New Roman"/>
        <family val="1"/>
      </rPr>
      <t>e.g., COP</t>
    </r>
    <r>
      <rPr>
        <b/>
        <sz val="14"/>
        <rFont val="Times New Roman"/>
        <family val="1"/>
      </rPr>
      <t>)</t>
    </r>
  </si>
  <si>
    <r>
      <rPr>
        <b/>
        <sz val="16"/>
        <rFont val="Times New Roman"/>
        <family val="1"/>
      </rPr>
      <t>Manufacturer Name</t>
    </r>
    <r>
      <rPr>
        <b/>
        <sz val="14"/>
        <rFont val="Times New Roman"/>
        <family val="1"/>
      </rPr>
      <t xml:space="preserve"> </t>
    </r>
    <r>
      <rPr>
        <b/>
        <i/>
        <sz val="14"/>
        <rFont val="Times New Roman"/>
        <family val="1"/>
      </rPr>
      <t xml:space="preserve"> (e.g., Hon)</t>
    </r>
  </si>
  <si>
    <r>
      <t xml:space="preserve"> </t>
    </r>
    <r>
      <rPr>
        <b/>
        <sz val="16"/>
        <rFont val="Times New Roman"/>
        <family val="1"/>
      </rPr>
      <t>Product Line/Style</t>
    </r>
    <r>
      <rPr>
        <b/>
        <sz val="14"/>
        <rFont val="Times New Roman"/>
        <family val="1"/>
      </rPr>
      <t xml:space="preserve">            (</t>
    </r>
    <r>
      <rPr>
        <b/>
        <i/>
        <sz val="14"/>
        <rFont val="Times New Roman"/>
        <family val="1"/>
      </rPr>
      <t>e.g., Ignition Series)</t>
    </r>
  </si>
  <si>
    <r>
      <rPr>
        <b/>
        <sz val="16"/>
        <rFont val="Times New Roman"/>
        <family val="1"/>
      </rPr>
      <t xml:space="preserve">Product Description &amp; Size    </t>
    </r>
    <r>
      <rPr>
        <b/>
        <sz val="14"/>
        <rFont val="Times New Roman"/>
        <family val="1"/>
      </rPr>
      <t xml:space="preserve">                  </t>
    </r>
    <r>
      <rPr>
        <b/>
        <i/>
        <sz val="14"/>
        <rFont val="Times New Roman"/>
        <family val="1"/>
      </rPr>
      <t>(e.g., Low-Back Task Chair – 18”)</t>
    </r>
  </si>
  <si>
    <r>
      <rPr>
        <b/>
        <sz val="16"/>
        <rFont val="Times New Roman"/>
        <family val="1"/>
      </rPr>
      <t xml:space="preserve">Model Number </t>
    </r>
    <r>
      <rPr>
        <b/>
        <sz val="14"/>
        <rFont val="Times New Roman"/>
        <family val="1"/>
      </rPr>
      <t xml:space="preserve">     </t>
    </r>
    <r>
      <rPr>
        <b/>
        <i/>
        <sz val="14"/>
        <rFont val="Times New Roman"/>
        <family val="1"/>
      </rPr>
      <t>(i.e., HON1018LAY)</t>
    </r>
  </si>
  <si>
    <r>
      <rPr>
        <b/>
        <sz val="16"/>
        <rFont val="Times New Roman"/>
        <family val="1"/>
      </rPr>
      <t xml:space="preserve">Finishes      </t>
    </r>
    <r>
      <rPr>
        <b/>
        <sz val="14"/>
        <rFont val="Times New Roman"/>
        <family val="1"/>
      </rPr>
      <t xml:space="preserve">            </t>
    </r>
    <r>
      <rPr>
        <b/>
        <i/>
        <sz val="14"/>
        <rFont val="Times New Roman"/>
        <family val="1"/>
      </rPr>
      <t>(e.g. Standard)</t>
    </r>
  </si>
  <si>
    <r>
      <rPr>
        <b/>
        <sz val="16"/>
        <rFont val="Times New Roman"/>
        <family val="1"/>
      </rPr>
      <t>Quantity</t>
    </r>
    <r>
      <rPr>
        <b/>
        <sz val="14"/>
        <rFont val="Times New Roman"/>
        <family val="1"/>
      </rPr>
      <t xml:space="preserve">  </t>
    </r>
    <r>
      <rPr>
        <b/>
        <i/>
        <sz val="14"/>
        <rFont val="Times New Roman"/>
        <family val="1"/>
      </rPr>
      <t>(e.g., 500)</t>
    </r>
  </si>
  <si>
    <r>
      <rPr>
        <b/>
        <sz val="16"/>
        <rFont val="Times New Roman"/>
        <family val="1"/>
      </rPr>
      <t>Unit Cost</t>
    </r>
    <r>
      <rPr>
        <b/>
        <sz val="14"/>
        <rFont val="Times New Roman"/>
        <family val="1"/>
      </rPr>
      <t xml:space="preserve">    </t>
    </r>
    <r>
      <rPr>
        <b/>
        <i/>
        <sz val="14"/>
        <rFont val="Times New Roman"/>
        <family val="1"/>
      </rPr>
      <t>(i.e., $150.00)</t>
    </r>
  </si>
  <si>
    <r>
      <rPr>
        <b/>
        <sz val="16"/>
        <color theme="1"/>
        <rFont val="Times New Roman"/>
        <family val="1"/>
      </rPr>
      <t xml:space="preserve">Total Cost    </t>
    </r>
    <r>
      <rPr>
        <b/>
        <sz val="14"/>
        <color theme="1"/>
        <rFont val="Times New Roman"/>
        <family val="1"/>
      </rPr>
      <t xml:space="preserve">         </t>
    </r>
    <r>
      <rPr>
        <b/>
        <i/>
        <sz val="14"/>
        <color theme="1"/>
        <rFont val="Times New Roman"/>
        <family val="1"/>
      </rPr>
      <t xml:space="preserve">(i.e., $75,000.00)            </t>
    </r>
    <r>
      <rPr>
        <b/>
        <sz val="11"/>
        <color rgb="FFFF0000"/>
        <rFont val="Times New Roman"/>
        <family val="1"/>
      </rPr>
      <t xml:space="preserve">           </t>
    </r>
  </si>
  <si>
    <r>
      <rPr>
        <b/>
        <sz val="16"/>
        <rFont val="Times New Roman"/>
        <family val="1"/>
      </rPr>
      <t>Contract Type</t>
    </r>
    <r>
      <rPr>
        <b/>
        <sz val="14"/>
        <rFont val="Times New Roman"/>
        <family val="1"/>
      </rPr>
      <t xml:space="preserve"> (Select)  </t>
    </r>
    <r>
      <rPr>
        <b/>
        <i/>
        <sz val="14"/>
        <rFont val="Times New Roman"/>
        <family val="1"/>
      </rPr>
      <t>(i.e., OSD)</t>
    </r>
  </si>
  <si>
    <t xml:space="preserve">General Classroom </t>
  </si>
  <si>
    <t xml:space="preserve">Seating </t>
  </si>
  <si>
    <t>W.B. Mason</t>
  </si>
  <si>
    <t>Artco Bell</t>
  </si>
  <si>
    <t xml:space="preserve">Student Chair - 16" </t>
  </si>
  <si>
    <t>ASCL16</t>
  </si>
  <si>
    <t>Standard</t>
  </si>
  <si>
    <t>State/OSD</t>
  </si>
  <si>
    <t>Category</t>
  </si>
  <si>
    <t>Product</t>
  </si>
  <si>
    <t>Total</t>
  </si>
  <si>
    <t>Krueger</t>
  </si>
  <si>
    <t>Student Team Chair</t>
  </si>
  <si>
    <t>RKV200H15BR</t>
  </si>
  <si>
    <t>MHEC</t>
  </si>
  <si>
    <t>Admin</t>
  </si>
  <si>
    <t>Desks</t>
  </si>
  <si>
    <t>Teacher Team Chair</t>
  </si>
  <si>
    <t>RKV200H18BR</t>
  </si>
  <si>
    <t>Tables</t>
  </si>
  <si>
    <t xml:space="preserve">Student Chair - 18" </t>
  </si>
  <si>
    <t>ASCL18</t>
  </si>
  <si>
    <t>Chairs</t>
  </si>
  <si>
    <t>Columbia</t>
  </si>
  <si>
    <t>2-Student Desk/Bookboxes/Casters</t>
  </si>
  <si>
    <t>617G/300-196/300-603</t>
  </si>
  <si>
    <t>Task Chairs</t>
  </si>
  <si>
    <t>Worktable, Rect., 60"x24", Adj.</t>
  </si>
  <si>
    <t>Conference Table</t>
  </si>
  <si>
    <t>Worktable, Rect., 60"x30", Adj.</t>
  </si>
  <si>
    <t>Worktable, Rect., 72"x36", Adj.</t>
  </si>
  <si>
    <t>Worktable, Horseshoe-Shaped</t>
  </si>
  <si>
    <t>Worktable, Round, 48"Dia.,Adj.</t>
  </si>
  <si>
    <t>Worktable, Round, 36"Dia.,Adj.</t>
  </si>
  <si>
    <t xml:space="preserve">Worktable, Rect., 54"x30", Adj. </t>
  </si>
  <si>
    <t>Pillar Table</t>
  </si>
  <si>
    <t>PLSP30L3-74P</t>
  </si>
  <si>
    <t>NPS</t>
  </si>
  <si>
    <t>Stool - 18" H</t>
  </si>
  <si>
    <t>"Workup"</t>
  </si>
  <si>
    <t xml:space="preserve">Computer Table - 60"x30" </t>
  </si>
  <si>
    <t>WU3060CR-74P/TR</t>
  </si>
  <si>
    <t>Miscellaneous</t>
  </si>
  <si>
    <t>Nomad</t>
  </si>
  <si>
    <t xml:space="preserve">Outdoor Table - 36"x36" </t>
  </si>
  <si>
    <t>TIKITABLE-293636</t>
  </si>
  <si>
    <t>"Tiki"</t>
  </si>
  <si>
    <t>Outdoor Chair</t>
  </si>
  <si>
    <t>SC300201-1</t>
  </si>
  <si>
    <t xml:space="preserve">Standing Table - 72"x30" </t>
  </si>
  <si>
    <t>WU3072CR-74P/T</t>
  </si>
  <si>
    <t>Haskell</t>
  </si>
  <si>
    <t>"Echo"</t>
  </si>
  <si>
    <t>Teacher Desk</t>
  </si>
  <si>
    <t>ECHFUZ-2460</t>
  </si>
  <si>
    <t>ECHFUZ-2448</t>
  </si>
  <si>
    <t>File Cabinet, 4DR, Vertical/Lock</t>
  </si>
  <si>
    <t>HVFR4</t>
  </si>
  <si>
    <t>File Cabinet, 3DR, Lateral/Lock</t>
  </si>
  <si>
    <t>LA12F-3636-3D</t>
  </si>
  <si>
    <t>File Cabinet, 4DR, Lateral/Lock</t>
  </si>
  <si>
    <t>LA12F-3648-4D</t>
  </si>
  <si>
    <t>Bookcase - 39-1/2"H</t>
  </si>
  <si>
    <t>BC315-36</t>
  </si>
  <si>
    <t>Bookcase - 27-5/8"H</t>
  </si>
  <si>
    <t>BC215-36</t>
  </si>
  <si>
    <t>File Cabinet, 2DR, Lateral/Lock</t>
  </si>
  <si>
    <t>LA12F-3024-2D/FL</t>
  </si>
  <si>
    <t xml:space="preserve">Media Center/Break-out Space </t>
  </si>
  <si>
    <t>Stacking Chair</t>
  </si>
  <si>
    <t>Mobile Carts/Podium</t>
  </si>
  <si>
    <t>Dolly</t>
  </si>
  <si>
    <t>Hon</t>
  </si>
  <si>
    <t>Teacher Chair</t>
  </si>
  <si>
    <t>HIWMM</t>
  </si>
  <si>
    <t>Task Armchair</t>
  </si>
  <si>
    <t>"Serenade"</t>
  </si>
  <si>
    <t xml:space="preserve">Conference Table - 10'x4' </t>
  </si>
  <si>
    <t>SER48120PL W/P1</t>
  </si>
  <si>
    <t xml:space="preserve">Conference Table - 12'x4' </t>
  </si>
  <si>
    <t>SER48144PL W/P1</t>
  </si>
  <si>
    <t xml:space="preserve">Conference Table - 72"x36" </t>
  </si>
  <si>
    <t>SER3672PL</t>
  </si>
  <si>
    <t>"Barron"</t>
  </si>
  <si>
    <t xml:space="preserve">Low Table - 24"x24" </t>
  </si>
  <si>
    <t xml:space="preserve">Folding Table - 30"x60" </t>
  </si>
  <si>
    <t>BT3060</t>
  </si>
  <si>
    <t>DY3072</t>
  </si>
  <si>
    <t>Shelves</t>
  </si>
  <si>
    <t>Bookcase - 2 Shelf</t>
  </si>
  <si>
    <t>WB LRS1000-AL</t>
  </si>
  <si>
    <t>"Sway"</t>
  </si>
  <si>
    <t>Lounge Chair</t>
  </si>
  <si>
    <t>SYCFC/SYOT</t>
  </si>
  <si>
    <t>Wenger Corp</t>
  </si>
  <si>
    <t>Wenger</t>
  </si>
  <si>
    <t xml:space="preserve">Student Chair - 15.5", Black </t>
  </si>
  <si>
    <t>School Specialty</t>
  </si>
  <si>
    <t>Mailbox</t>
  </si>
  <si>
    <t>S.S. 1398160</t>
  </si>
  <si>
    <t>Other</t>
  </si>
  <si>
    <t>Storage Cabinet</t>
  </si>
  <si>
    <t>S.S. 1386596</t>
  </si>
  <si>
    <t>Metal Storage Cabinet</t>
  </si>
  <si>
    <t>Classroom Select</t>
  </si>
  <si>
    <t>Low Storage Cabinet w/Lock</t>
  </si>
  <si>
    <t>Bean Bag Chair</t>
  </si>
  <si>
    <t>S.S. 1462893</t>
  </si>
  <si>
    <t>Union Office</t>
  </si>
  <si>
    <t>Allsteel</t>
  </si>
  <si>
    <t>"Stride"</t>
  </si>
  <si>
    <t xml:space="preserve">"L" Desk w/RR-48" </t>
  </si>
  <si>
    <t xml:space="preserve">"L" Desk w/LR-48" </t>
  </si>
  <si>
    <t>"Approach"</t>
  </si>
  <si>
    <t>"L" Desk w/LR-48" w/2 Monitor Arms</t>
  </si>
  <si>
    <t>Straight Desk</t>
  </si>
  <si>
    <t>"Acuity"</t>
  </si>
  <si>
    <t>Side Chair</t>
  </si>
  <si>
    <t>ACM-MUGO, GR.3 Fabric</t>
  </si>
  <si>
    <t>Allseating</t>
  </si>
  <si>
    <t>"Zip"</t>
  </si>
  <si>
    <t>Swivel Armchair w/Leather</t>
  </si>
  <si>
    <t>92140BA</t>
  </si>
  <si>
    <t>"Clarity"</t>
  </si>
  <si>
    <t>Conference Chair w/Polymer Base</t>
  </si>
  <si>
    <t>Monitor Equipment</t>
  </si>
  <si>
    <t>HLF</t>
  </si>
  <si>
    <t>Perimeter Shelving Assembly - 24'-0"L</t>
  </si>
  <si>
    <t>Custom</t>
  </si>
  <si>
    <t>Mobile Shelving, Double-Faced</t>
  </si>
  <si>
    <t>Red Thread</t>
  </si>
  <si>
    <t>Steelcase</t>
  </si>
  <si>
    <t>Lounge Seat, Round w/Casters</t>
  </si>
  <si>
    <t>TS34401</t>
  </si>
  <si>
    <t>Pro-Quip</t>
  </si>
  <si>
    <t>Penco Products</t>
  </si>
  <si>
    <t>Metal Storage Shelving - 3'Wx18"D</t>
  </si>
  <si>
    <t>Metal Storage Shelving - 9'Wx18"D</t>
  </si>
  <si>
    <t>Metal Storage Shevling - 3'Wx24"D</t>
  </si>
  <si>
    <t>Metal Storage Shelving - 4'Wx24"D</t>
  </si>
  <si>
    <t>Metal Storage Shelving - 6'W-24"D</t>
  </si>
  <si>
    <t>Metal Storage Shelving - 6'Wx36"D</t>
  </si>
  <si>
    <t xml:space="preserve">Robert Lord </t>
  </si>
  <si>
    <t>VS</t>
  </si>
  <si>
    <t>Tote Tray, Mobile</t>
  </si>
  <si>
    <t>Panto</t>
  </si>
  <si>
    <t>Chair, Natural Finish</t>
  </si>
  <si>
    <t>31420-DINEN4</t>
  </si>
  <si>
    <t>Panto-Move</t>
  </si>
  <si>
    <t>Student Stool</t>
  </si>
  <si>
    <t>VF</t>
  </si>
  <si>
    <t>Small Lounge Chair</t>
  </si>
  <si>
    <t>"Network"</t>
  </si>
  <si>
    <t xml:space="preserve">Table, Rect., 63"x36"x27-3/8" </t>
  </si>
  <si>
    <t xml:space="preserve">"Shift" </t>
  </si>
  <si>
    <t>Mobile Open Shelving Unit</t>
  </si>
  <si>
    <t xml:space="preserve">Cafeteria </t>
  </si>
  <si>
    <t>Sico</t>
  </si>
  <si>
    <t>Roll-Fold Ellip. Table/12 Seat</t>
  </si>
  <si>
    <t>TTQ61G/Comfort Seat</t>
  </si>
  <si>
    <t>Roll-Fold Ellip. Table/8 Seat</t>
  </si>
  <si>
    <t>TTQS61G/Comfort Seat</t>
  </si>
  <si>
    <t>Bouncy Chair</t>
  </si>
  <si>
    <t>AEO1093</t>
  </si>
  <si>
    <t>Public Bid/M.G.L.c.30B</t>
  </si>
  <si>
    <t xml:space="preserve">Sensory Chair - 15"H </t>
  </si>
  <si>
    <t>Ergo Ergo</t>
  </si>
  <si>
    <t>Z-Seats</t>
  </si>
  <si>
    <t>ECR for kids</t>
  </si>
  <si>
    <t>Worktable, Rect., 60"x24", Adj. w/Galaxy Leg</t>
  </si>
  <si>
    <t>WB Manufacturing</t>
  </si>
  <si>
    <t>Book Shelves</t>
  </si>
  <si>
    <t>File Cabinet Drawer Inserts</t>
  </si>
  <si>
    <t>L-Desk Portion, 24"Dx60"W w/Grommets</t>
  </si>
  <si>
    <t>T52460S</t>
  </si>
  <si>
    <t>Free-Standing End Panel Support, 24"Dx29-1/2"H</t>
  </si>
  <si>
    <t>CEP2429F</t>
  </si>
  <si>
    <t>Modesty Panel, 14"Hx60"W, Half-Height</t>
  </si>
  <si>
    <t>3-Shelf Bookcase</t>
  </si>
  <si>
    <t>2-Shelf Bookcase</t>
  </si>
  <si>
    <t xml:space="preserve">Fellows </t>
  </si>
  <si>
    <t>Mailboxes</t>
  </si>
  <si>
    <t>FEL25041</t>
  </si>
  <si>
    <t xml:space="preserve">Bookcase w/2 adj. shelves, Arctic Gray, 39-1/2" </t>
  </si>
  <si>
    <t>MK-BC315-36</t>
  </si>
  <si>
    <t xml:space="preserve">Bookcase w/1 adj. shelf, Arctic Gray, 27-5/8" </t>
  </si>
  <si>
    <t>MK-BC215-36</t>
  </si>
  <si>
    <t xml:space="preserve">Bookcase w/1 adj. shelf, Arctic Gray, 27-1/2" </t>
  </si>
  <si>
    <t>BC215-30</t>
  </si>
  <si>
    <t>"Ignition 2"</t>
  </si>
  <si>
    <t>Task Low-Back Stool w/ Tilt, Adj. Arms, Adj. Lumbar - Onyx</t>
  </si>
  <si>
    <t>HITSM</t>
  </si>
  <si>
    <t>Rect. Activity Table w/Galaxy Adj. Legs, Frame Platinum, Duro Edge Gray, Hardrock Maple Top - 24"x54"</t>
  </si>
  <si>
    <t xml:space="preserve">Galaxy Glides for Desks, 2-1/2" </t>
  </si>
  <si>
    <t>300-601</t>
  </si>
  <si>
    <t>Front to Back Rails for Four (4) Drawer Files</t>
  </si>
  <si>
    <t>8-HE-36</t>
  </si>
  <si>
    <t>Communicator Cafeteria Table, 42"x120"x30"H w/Casters</t>
  </si>
  <si>
    <t xml:space="preserve">  </t>
  </si>
  <si>
    <t xml:space="preserve">Section 6: Equipment Cost &amp; Product Itemized Information
</t>
  </si>
  <si>
    <r>
      <t xml:space="preserve">Equipment                                                            (Select)                             </t>
    </r>
    <r>
      <rPr>
        <b/>
        <i/>
        <sz val="14"/>
        <rFont val="Times New Roman"/>
        <family val="1"/>
      </rPr>
      <t xml:space="preserve">    (i.e., Science)</t>
    </r>
  </si>
  <si>
    <r>
      <t xml:space="preserve"> Product Type                                                             (Select)      </t>
    </r>
    <r>
      <rPr>
        <b/>
        <i/>
        <sz val="14"/>
        <rFont val="Times New Roman"/>
        <family val="1"/>
      </rPr>
      <t>(i.e., Storage)</t>
    </r>
  </si>
  <si>
    <r>
      <t xml:space="preserve">Vendor Name </t>
    </r>
    <r>
      <rPr>
        <b/>
        <i/>
        <sz val="14"/>
        <rFont val="Times New Roman"/>
        <family val="1"/>
      </rPr>
      <t>(e.g., COP)</t>
    </r>
  </si>
  <si>
    <r>
      <t xml:space="preserve">  Manufacturer Name </t>
    </r>
    <r>
      <rPr>
        <b/>
        <i/>
        <sz val="14"/>
        <rFont val="Times New Roman"/>
        <family val="1"/>
      </rPr>
      <t xml:space="preserve"> (e.g., Hon)</t>
    </r>
  </si>
  <si>
    <r>
      <t xml:space="preserve">Product Line/Style </t>
    </r>
    <r>
      <rPr>
        <b/>
        <i/>
        <sz val="14"/>
        <rFont val="Times New Roman"/>
        <family val="1"/>
      </rPr>
      <t>(e.g., Ignition Series)</t>
    </r>
  </si>
  <si>
    <r>
      <t xml:space="preserve"> Product Description &amp; Size  </t>
    </r>
    <r>
      <rPr>
        <b/>
        <i/>
        <sz val="14"/>
        <rFont val="Times New Roman"/>
        <family val="1"/>
      </rPr>
      <t>(e.g., Low-Back Task Chair – 18”)</t>
    </r>
  </si>
  <si>
    <r>
      <t xml:space="preserve">Model Number  </t>
    </r>
    <r>
      <rPr>
        <b/>
        <i/>
        <sz val="14"/>
        <rFont val="Times New Roman"/>
        <family val="1"/>
      </rPr>
      <t>(i.e., HON1018LAY)</t>
    </r>
  </si>
  <si>
    <r>
      <t xml:space="preserve"> Quantity  </t>
    </r>
    <r>
      <rPr>
        <b/>
        <i/>
        <sz val="14"/>
        <rFont val="Times New Roman"/>
        <family val="1"/>
      </rPr>
      <t>(e.g., 500)</t>
    </r>
  </si>
  <si>
    <r>
      <t xml:space="preserve"> Unit Cost  </t>
    </r>
    <r>
      <rPr>
        <b/>
        <i/>
        <sz val="14"/>
        <rFont val="Times New Roman"/>
        <family val="1"/>
      </rPr>
      <t>(i.e., $150.00)</t>
    </r>
  </si>
  <si>
    <r>
      <t xml:space="preserve"> Total Cost </t>
    </r>
    <r>
      <rPr>
        <b/>
        <i/>
        <sz val="14"/>
        <color theme="1"/>
        <rFont val="Times New Roman"/>
        <family val="1"/>
      </rPr>
      <t xml:space="preserve">(i.e., $75,000.00)            </t>
    </r>
    <r>
      <rPr>
        <b/>
        <sz val="11"/>
        <color rgb="FFFF0000"/>
        <rFont val="Times New Roman"/>
        <family val="1"/>
      </rPr>
      <t xml:space="preserve">           </t>
    </r>
  </si>
  <si>
    <r>
      <t xml:space="preserve">Contract Type (Select)  </t>
    </r>
    <r>
      <rPr>
        <b/>
        <i/>
        <sz val="14"/>
        <rFont val="Times New Roman"/>
        <family val="1"/>
      </rPr>
      <t>(i.e., OSD)</t>
    </r>
  </si>
  <si>
    <t>Music</t>
  </si>
  <si>
    <t>Piano</t>
  </si>
  <si>
    <t>Williams' Piano Shop</t>
  </si>
  <si>
    <t>Yamaha</t>
  </si>
  <si>
    <t>Digital Piano w/Stand, Portable</t>
  </si>
  <si>
    <t>DGX660</t>
  </si>
  <si>
    <t>Music Stands</t>
  </si>
  <si>
    <t>Manhasset</t>
  </si>
  <si>
    <t>Music Stand</t>
  </si>
  <si>
    <t>Art</t>
  </si>
  <si>
    <t>Classroom</t>
  </si>
  <si>
    <t xml:space="preserve">Gym </t>
  </si>
  <si>
    <t>Kitchen\Cafeteria</t>
  </si>
  <si>
    <t>Utility Carts</t>
  </si>
  <si>
    <t>Wenger Corp.</t>
  </si>
  <si>
    <t>Chair Move &amp; Store Cart</t>
  </si>
  <si>
    <t>127A261</t>
  </si>
  <si>
    <t>Bulletin Boards</t>
  </si>
  <si>
    <t>Easels</t>
  </si>
  <si>
    <t>Grand Piano</t>
  </si>
  <si>
    <t>Dividers</t>
  </si>
  <si>
    <t>Burnishers</t>
  </si>
  <si>
    <t>Sports Equipment</t>
  </si>
  <si>
    <t>Misc.</t>
  </si>
  <si>
    <t>3D Printing</t>
  </si>
  <si>
    <t>Defibrillator</t>
  </si>
  <si>
    <t>Large Music Stand Cart</t>
  </si>
  <si>
    <t>039C202</t>
  </si>
  <si>
    <t>Carts/Racks</t>
  </si>
  <si>
    <t>Kilns</t>
  </si>
  <si>
    <t>Whiteboards/Chalkboards</t>
  </si>
  <si>
    <t>Lawn Mowers</t>
  </si>
  <si>
    <t>Basketball Nets</t>
  </si>
  <si>
    <t>Prep Tables</t>
  </si>
  <si>
    <t>Markerboards</t>
  </si>
  <si>
    <t>Storage</t>
  </si>
  <si>
    <t>Portable Risers</t>
  </si>
  <si>
    <t>Riser, Signature, 3 Step</t>
  </si>
  <si>
    <t>098G053</t>
  </si>
  <si>
    <t>Podium</t>
  </si>
  <si>
    <t>Leaf Blowers</t>
  </si>
  <si>
    <t>Benches/Bleachers</t>
  </si>
  <si>
    <t>Refrigeration</t>
  </si>
  <si>
    <t>Scales</t>
  </si>
  <si>
    <t>Tech&amp;Makerspace</t>
  </si>
  <si>
    <t>Siderail Set, Signature Riser</t>
  </si>
  <si>
    <t>098G541</t>
  </si>
  <si>
    <t>Shelving</t>
  </si>
  <si>
    <t>Robotics</t>
  </si>
  <si>
    <t>Demonstration Table</t>
  </si>
  <si>
    <t>Music&amp;Art</t>
  </si>
  <si>
    <t>School Health Corp.</t>
  </si>
  <si>
    <t>Scale w/Adapter</t>
  </si>
  <si>
    <t>SH 58059/58074</t>
  </si>
  <si>
    <t>Trampolines</t>
  </si>
  <si>
    <t>Workstations</t>
  </si>
  <si>
    <t>Kitchen</t>
  </si>
  <si>
    <t>Waste Receptacle</t>
  </si>
  <si>
    <t>SH 24941</t>
  </si>
  <si>
    <t>Treadmills</t>
  </si>
  <si>
    <t>Recovery Cot</t>
  </si>
  <si>
    <t>SH 24962</t>
  </si>
  <si>
    <t>Side Table</t>
  </si>
  <si>
    <t>SH 24479</t>
  </si>
  <si>
    <t>Technology</t>
  </si>
  <si>
    <t>Glove Holder</t>
  </si>
  <si>
    <t>SH 91240</t>
  </si>
  <si>
    <t>Sharps Holder</t>
  </si>
  <si>
    <t>SH 90836</t>
  </si>
  <si>
    <t>Medicine Cabinet, Wall Mtd.</t>
  </si>
  <si>
    <t>SH 24377</t>
  </si>
  <si>
    <t>Finger Pulse Oximeter</t>
  </si>
  <si>
    <t>SH 53249</t>
  </si>
  <si>
    <t>Woodwind</t>
  </si>
  <si>
    <t>Suspended Cymbal Stand</t>
  </si>
  <si>
    <t>Woodwind/Brass Verve</t>
  </si>
  <si>
    <t>Woodwind/Brass Sabian</t>
  </si>
  <si>
    <t>Zildjian</t>
  </si>
  <si>
    <t>Crash Cymbal Handles</t>
  </si>
  <si>
    <t>Russet (pr.)</t>
  </si>
  <si>
    <t>ZBT (pr.)</t>
  </si>
  <si>
    <t>Treeworks</t>
  </si>
  <si>
    <t>Wind Chimes/Triangle/Finger</t>
  </si>
  <si>
    <t>Extra Large</t>
  </si>
  <si>
    <t>Tamborine</t>
  </si>
  <si>
    <t>CP380, Double Row</t>
  </si>
  <si>
    <t>Timber Drum</t>
  </si>
  <si>
    <t>Wood Block Set</t>
  </si>
  <si>
    <t>Timber Drum Amer. Hard</t>
  </si>
  <si>
    <t>LP</t>
  </si>
  <si>
    <t>LP 8" Triangle</t>
  </si>
  <si>
    <t>LPA122 Aspire</t>
  </si>
  <si>
    <t>LP 10" Triangle</t>
  </si>
  <si>
    <t>LPA123 Aspire</t>
  </si>
  <si>
    <t>Goodwood</t>
  </si>
  <si>
    <t>Snare Sticks 12pk. 5a Wood</t>
  </si>
  <si>
    <t>Rubbermaid</t>
  </si>
  <si>
    <t>Letter System Set w/7 Pockets</t>
  </si>
  <si>
    <t>RUB-46663</t>
  </si>
  <si>
    <t>RUB-316603</t>
  </si>
  <si>
    <t>Bostitch</t>
  </si>
  <si>
    <t>Heavy-Duty Stapler</t>
  </si>
  <si>
    <t>B380HDBLK</t>
  </si>
  <si>
    <t>Swingline</t>
  </si>
  <si>
    <t>Three-Hole Punch</t>
  </si>
  <si>
    <t>SW174150</t>
  </si>
  <si>
    <t>X-Acto</t>
  </si>
  <si>
    <t>Heavy-Duty Paper Trimmer</t>
  </si>
  <si>
    <t>S.S. 9011409</t>
  </si>
  <si>
    <t>Premier</t>
  </si>
  <si>
    <t xml:space="preserve">Paper Trimmer, 36" </t>
  </si>
  <si>
    <t>WC36</t>
  </si>
  <si>
    <t>Avanti</t>
  </si>
  <si>
    <t>Microwave</t>
  </si>
  <si>
    <t>AVAMT09V3S</t>
  </si>
  <si>
    <t>Safco</t>
  </si>
  <si>
    <t>Brochure/Wall Rack</t>
  </si>
  <si>
    <t>SAF5601CL</t>
  </si>
  <si>
    <t>BSN Sports</t>
  </si>
  <si>
    <t xml:space="preserve">Ultimat 6'x12'x1-3/8" </t>
  </si>
  <si>
    <t>1044515DS</t>
  </si>
  <si>
    <t>GSC</t>
  </si>
  <si>
    <t>Foam Vaulting Box</t>
  </si>
  <si>
    <t>Soflan</t>
  </si>
  <si>
    <t>8 Mat, 4x8x8</t>
  </si>
  <si>
    <t>G904YXXXDS</t>
  </si>
  <si>
    <t>Folding Downhill Mat 5x4x16</t>
  </si>
  <si>
    <t>Exercise Equipment</t>
  </si>
  <si>
    <t>Gamecraft</t>
  </si>
  <si>
    <t>Exercise Mat, 2x6x1</t>
  </si>
  <si>
    <t>GCMAT261</t>
  </si>
  <si>
    <t>Junior Balance Beam, 8' L</t>
  </si>
  <si>
    <t>Mat Cart</t>
  </si>
  <si>
    <t>Flag w/Flag Holder</t>
  </si>
  <si>
    <t>016782/016794</t>
  </si>
  <si>
    <t>Wastebasket</t>
  </si>
  <si>
    <t>Flag Set - U.S.</t>
  </si>
  <si>
    <t>Flag Set - Mass.</t>
  </si>
  <si>
    <t>023350 w/027602</t>
  </si>
  <si>
    <t>Utility Cart</t>
  </si>
  <si>
    <t>Pencil Sharpener</t>
  </si>
  <si>
    <t>Bestrite</t>
  </si>
  <si>
    <t>Mobile Easel w/4 Tubs</t>
  </si>
  <si>
    <t>U.S. Poster Map</t>
  </si>
  <si>
    <t>World Poster Map</t>
  </si>
  <si>
    <t>Classroom Easel</t>
  </si>
  <si>
    <t>Hillyard Inc.</t>
  </si>
  <si>
    <t>Recycling Bin-Blue</t>
  </si>
  <si>
    <t>295673BL</t>
  </si>
  <si>
    <t>Trash Barrel - 32 Gal.</t>
  </si>
  <si>
    <t>2632GY/2631GY 2640BK</t>
  </si>
  <si>
    <t>Trash Barrel - 55 Gal.</t>
  </si>
  <si>
    <t>2655/2654/2640-43</t>
  </si>
  <si>
    <t>Waterhog</t>
  </si>
  <si>
    <t xml:space="preserve">Entry Mat - A, 15'x8' </t>
  </si>
  <si>
    <t>Eco Elite Roll/Goods/Edging</t>
  </si>
  <si>
    <t xml:space="preserve">Entry Mat - B, 7'x6' </t>
  </si>
  <si>
    <t>Entry Mat - C, 10'x8'</t>
  </si>
  <si>
    <t>Entry Mat - D, 8'x4'</t>
  </si>
  <si>
    <t>SouthPaw</t>
  </si>
  <si>
    <t>Suspension &amp; Hgt. Adj. Kit</t>
  </si>
  <si>
    <t>Advantage Line Moon Swing</t>
  </si>
  <si>
    <t>Equipment Storage Rack, 4ft.</t>
  </si>
  <si>
    <t>Equipment Storage Rack, 6ft.</t>
  </si>
  <si>
    <t>Ball Storage Rack, 6ft.</t>
  </si>
  <si>
    <t>2-In-1 Frog Swing</t>
  </si>
  <si>
    <t>2-In-1 Bolster</t>
  </si>
  <si>
    <t>Lakeshore</t>
  </si>
  <si>
    <t>Mat, 4'x6'x1-1/2" Thick</t>
  </si>
  <si>
    <t>LC867</t>
  </si>
  <si>
    <t>Inflated Stability Cushion</t>
  </si>
  <si>
    <t>LC511BU</t>
  </si>
  <si>
    <t>Ball Chair w/20" Ball, Adult</t>
  </si>
  <si>
    <t>020142; Cando</t>
  </si>
  <si>
    <t>Art Rack</t>
  </si>
  <si>
    <t>Porta Roller</t>
  </si>
  <si>
    <t>Ware Cart w/Shelves Included</t>
  </si>
  <si>
    <t>Wedging Board, 10x12 Surface</t>
  </si>
  <si>
    <t>QS Paper Storage Tabletop</t>
  </si>
  <si>
    <t>Color Wheel, Extra Large</t>
  </si>
  <si>
    <t>Shredder, Cross-Cut</t>
  </si>
  <si>
    <t>1330908, FEL3831001</t>
  </si>
  <si>
    <t xml:space="preserve">Essentials Modular Panel, 5x4' </t>
  </si>
  <si>
    <t>Essentials T-Base End Foot (2/pk.)</t>
  </si>
  <si>
    <t>Blick Art Materials</t>
  </si>
  <si>
    <t>Lin. Carving Tools</t>
  </si>
  <si>
    <t>40203-1029</t>
  </si>
  <si>
    <t>Student Printing Plates, Class Pk.</t>
  </si>
  <si>
    <t>47003-1155</t>
  </si>
  <si>
    <t>Electric Colored Pencil Sharpener</t>
  </si>
  <si>
    <t>04850-2410</t>
  </si>
  <si>
    <t>LED Light Box, 10"x14"</t>
  </si>
  <si>
    <t>55359-1024</t>
  </si>
  <si>
    <t>Bench Hook/Inking Plate</t>
  </si>
  <si>
    <t>42911-1000</t>
  </si>
  <si>
    <t>Hot Glue Gun</t>
  </si>
  <si>
    <t>23917-1160</t>
  </si>
  <si>
    <t>Self-Healing Mat, 18x24</t>
  </si>
  <si>
    <t>58991-1009</t>
  </si>
  <si>
    <t>Drying Rack</t>
  </si>
  <si>
    <t>51324-0000</t>
  </si>
  <si>
    <t>Table Trimmer, 30x03, MAP</t>
  </si>
  <si>
    <t>57107-1005</t>
  </si>
  <si>
    <t>M.D. Stetson</t>
  </si>
  <si>
    <t>ProTeam</t>
  </si>
  <si>
    <t>Air Dryer</t>
  </si>
  <si>
    <t>Clarke</t>
  </si>
  <si>
    <t>Auto Scrubber-Ride On</t>
  </si>
  <si>
    <t>SA40</t>
  </si>
  <si>
    <t>Floor Machine</t>
  </si>
  <si>
    <t>CLA2015HD</t>
  </si>
  <si>
    <t>Raymond</t>
  </si>
  <si>
    <t>Chair Mover</t>
  </si>
  <si>
    <t>Boardwalk</t>
  </si>
  <si>
    <t>Wet Mop Handle</t>
  </si>
  <si>
    <t>Wet Mop Heads (Case)</t>
  </si>
  <si>
    <t>MOP333LBL</t>
  </si>
  <si>
    <t>Unger</t>
  </si>
  <si>
    <t>Floor Squeegee, Straight</t>
  </si>
  <si>
    <t>UNGFP900</t>
  </si>
  <si>
    <t>Floor Squeegee, Curved</t>
  </si>
  <si>
    <t>UNGFP90C</t>
  </si>
  <si>
    <t>Handle for Floor Squeegee</t>
  </si>
  <si>
    <t>AL14A</t>
  </si>
  <si>
    <t>Combo Dust Pan Kit</t>
  </si>
  <si>
    <t>EDTBG</t>
  </si>
  <si>
    <t>Deck Scrub Brush</t>
  </si>
  <si>
    <t>RCP633700BL</t>
  </si>
  <si>
    <t>Janitor Broom (Dozen)</t>
  </si>
  <si>
    <t>930BP</t>
  </si>
  <si>
    <t>Wet Floor Sign</t>
  </si>
  <si>
    <t>RCP611277YL</t>
  </si>
  <si>
    <t>Trash Barrel, 32 Gal., Vent</t>
  </si>
  <si>
    <t>263260/GYVENT</t>
  </si>
  <si>
    <t>Vacuum Cleaners</t>
  </si>
  <si>
    <t>Backpack Vacuum</t>
  </si>
  <si>
    <t>105892/106984</t>
  </si>
  <si>
    <t>Wet/Dry Vacuum w/Squeegee</t>
  </si>
  <si>
    <t>Upright Vacuum</t>
  </si>
  <si>
    <t>PE107252</t>
  </si>
  <si>
    <t>Lynn</t>
  </si>
  <si>
    <t>Step Ladder-6'</t>
  </si>
  <si>
    <t>LYNFL306P</t>
  </si>
  <si>
    <t>Step Ladder-8'</t>
  </si>
  <si>
    <t>LYNFL308P</t>
  </si>
  <si>
    <t>Trident</t>
  </si>
  <si>
    <t>Wet Vac/Squeegee/Tool Kit</t>
  </si>
  <si>
    <t>HIL56018</t>
  </si>
  <si>
    <t>Mop Bucket</t>
  </si>
  <si>
    <t>RUB7380YW</t>
  </si>
  <si>
    <t>Janitor Cleaning Cart</t>
  </si>
  <si>
    <t>Mobile Barrier</t>
  </si>
  <si>
    <t>9S11YW</t>
  </si>
  <si>
    <t>Platform Truck</t>
  </si>
  <si>
    <t>4466BK</t>
  </si>
  <si>
    <t>Tilt Truck</t>
  </si>
  <si>
    <t>9T14BK</t>
  </si>
  <si>
    <t>Carpet - 9'x12' Charcoal</t>
  </si>
  <si>
    <t>LC140</t>
  </si>
  <si>
    <t>RDC Holdings LLC DBA School Furnishings</t>
  </si>
  <si>
    <t>G.E.</t>
  </si>
  <si>
    <t>JES2051SNSS</t>
  </si>
  <si>
    <t>Data Metro</t>
  </si>
  <si>
    <t>Hand-Held Vacuum Cleaner</t>
  </si>
  <si>
    <t>MEV-1BAC</t>
  </si>
  <si>
    <t>Global Ind.</t>
  </si>
  <si>
    <t>Desk Mover</t>
  </si>
  <si>
    <t>Hand Truck</t>
  </si>
  <si>
    <t>4086R</t>
  </si>
  <si>
    <t>Honda</t>
  </si>
  <si>
    <t>Pressure Washer</t>
  </si>
  <si>
    <t>True Temper</t>
  </si>
  <si>
    <t>Snow Shovel, 24"</t>
  </si>
  <si>
    <t>C5KB363080</t>
  </si>
  <si>
    <t>Snow Shovel, 14"</t>
  </si>
  <si>
    <t>C5KB363084</t>
  </si>
  <si>
    <t>Honeywell</t>
  </si>
  <si>
    <t>Double Bottle Eye Wash, 32oz.</t>
  </si>
  <si>
    <t>C5K116270</t>
  </si>
  <si>
    <t>U-Line</t>
  </si>
  <si>
    <t>Pallet Jack</t>
  </si>
  <si>
    <t>H-2708</t>
  </si>
  <si>
    <t>TJM</t>
  </si>
  <si>
    <t>Scissor Jack</t>
  </si>
  <si>
    <t>Genie GR20</t>
  </si>
  <si>
    <t>Harrisville Designs</t>
  </si>
  <si>
    <t>Friendly Loom</t>
  </si>
  <si>
    <t>F285</t>
  </si>
  <si>
    <t>Triarco</t>
  </si>
  <si>
    <t>Utility Knife</t>
  </si>
  <si>
    <t>RA13676</t>
  </si>
  <si>
    <t>Bieffe</t>
  </si>
  <si>
    <t>Flat File</t>
  </si>
  <si>
    <t>TP 52118-1007</t>
  </si>
  <si>
    <t>Lime Studio</t>
  </si>
  <si>
    <t>Green Screen Package</t>
  </si>
  <si>
    <t>AGG1777</t>
  </si>
  <si>
    <t>Lego Education</t>
  </si>
  <si>
    <t>Lego Education Core Set 2.0</t>
  </si>
  <si>
    <t>WeDo 45300</t>
  </si>
  <si>
    <t>Julius Studio</t>
  </si>
  <si>
    <t>Green Screen Stand Set</t>
  </si>
  <si>
    <t>JSAG2383</t>
  </si>
  <si>
    <t>Lyon</t>
  </si>
  <si>
    <t>Flammable Storage Cabinet</t>
  </si>
  <si>
    <t>5444N</t>
  </si>
  <si>
    <t>Battery Bin</t>
  </si>
  <si>
    <t>BATBIN-24BO</t>
  </si>
  <si>
    <t>Electronic Waste Bin</t>
  </si>
  <si>
    <t>Electronic Work Bin</t>
  </si>
  <si>
    <t>Bathroom Trash Can</t>
  </si>
  <si>
    <t>RCPSH12EPLSM</t>
  </si>
  <si>
    <t>R.M.</t>
  </si>
  <si>
    <t>Floor Brush</t>
  </si>
  <si>
    <t>BWK20636</t>
  </si>
  <si>
    <t>Nasco</t>
  </si>
  <si>
    <t>Safety Googles</t>
  </si>
  <si>
    <t>SB33952M</t>
  </si>
  <si>
    <t>Midwest</t>
  </si>
  <si>
    <t>Ozbot</t>
  </si>
  <si>
    <t>EVO Classroom Kit</t>
  </si>
  <si>
    <t>Evo Kit (18 Bots)</t>
  </si>
  <si>
    <t>MakeyMakey</t>
  </si>
  <si>
    <t>Classroom Invention Literacy Kit</t>
  </si>
  <si>
    <t>MakeDo</t>
  </si>
  <si>
    <t>Classroom Pack</t>
  </si>
  <si>
    <t>Strawbees</t>
  </si>
  <si>
    <t>Steam School Kit</t>
  </si>
  <si>
    <t>Von Haus</t>
  </si>
  <si>
    <t>Electric Cardboard Cutter Set</t>
  </si>
  <si>
    <t>43398-37978</t>
  </si>
  <si>
    <t>Book-20 MakeyMakey Projects</t>
  </si>
  <si>
    <t>978-1249860469</t>
  </si>
  <si>
    <t>Sterilite</t>
  </si>
  <si>
    <t>Craft Supply Set (450 Piece)</t>
  </si>
  <si>
    <t>B071D9PNF7</t>
  </si>
  <si>
    <t>ELEGOO</t>
  </si>
  <si>
    <t>6qt. Clear Plastic Bin Set (12/Pk.)</t>
  </si>
  <si>
    <t>16428012-6; B02661</t>
  </si>
  <si>
    <t>Alligator Clip Test Lead Set (30)</t>
  </si>
  <si>
    <t>BA0999</t>
  </si>
  <si>
    <t>Hand Tools Kit, Orange (39 Piece)</t>
  </si>
  <si>
    <t>CM-7K039-1; B001599</t>
  </si>
  <si>
    <t>64qt. Clear Bins/Lid Set (6 Piece)</t>
  </si>
  <si>
    <t>14978006; B006299</t>
  </si>
  <si>
    <t>Book-Makerspace Project</t>
  </si>
  <si>
    <t>1260019950; B001359</t>
  </si>
  <si>
    <t>Squishy Circuits Group Kit</t>
  </si>
  <si>
    <t>Boss Laser</t>
  </si>
  <si>
    <t>GEN V w/2" Lens Installed</t>
  </si>
  <si>
    <t>100001-BOSS LS-1416 w/Machine Stand-1416</t>
  </si>
  <si>
    <t>Other (Please specify): Quote</t>
  </si>
  <si>
    <t>Laser CO2 (65w)</t>
  </si>
  <si>
    <t>200005-Tube</t>
  </si>
  <si>
    <t>Pump, Water</t>
  </si>
  <si>
    <t>Pump Air, Gold</t>
  </si>
  <si>
    <t>Fan, Exhaust 4" (110v)</t>
  </si>
  <si>
    <t>Tubing, Exhaust 4"</t>
  </si>
  <si>
    <t>CorelDraw Graphics Suite (2019)</t>
  </si>
  <si>
    <t xml:space="preserve">Follett School Solutions </t>
  </si>
  <si>
    <t>Labels-Data Entry-B&amp;W-Sheet</t>
  </si>
  <si>
    <t>77550D Polythermal</t>
  </si>
  <si>
    <t>Spine Labels</t>
  </si>
  <si>
    <t>65062D Data Entry</t>
  </si>
  <si>
    <t>Data Manipulation</t>
  </si>
  <si>
    <t>76583A Destiny Custom</t>
  </si>
  <si>
    <t>Mooreco</t>
  </si>
  <si>
    <t>Folding Wheasel Baby</t>
  </si>
  <si>
    <t>S.S. 070707</t>
  </si>
  <si>
    <t>Tackboard Cork, 3'x4' Natural</t>
  </si>
  <si>
    <t>S.S. 661896</t>
  </si>
  <si>
    <t>GBC</t>
  </si>
  <si>
    <t xml:space="preserve">Laminator-27" </t>
  </si>
  <si>
    <t>GBC1701700</t>
  </si>
  <si>
    <t>School Smart</t>
  </si>
  <si>
    <t>Mat Phys. Ed. Folding EFFM w/Hook &amp; Loop - 4' - Royal Blue</t>
  </si>
  <si>
    <t>Cocoon Swing - Blue</t>
  </si>
  <si>
    <t>Swivel Safety Rotational</t>
  </si>
  <si>
    <t>Book Truck - 28"Wx22"Dx24"H</t>
  </si>
  <si>
    <t>Follett</t>
  </si>
  <si>
    <t>Cordless Scanner Kit</t>
  </si>
  <si>
    <t>Demco</t>
  </si>
  <si>
    <t>Book Support, Rubber, 9"H, Blue</t>
  </si>
  <si>
    <t>WJ13613180</t>
  </si>
  <si>
    <t>Book Support, Rubber, 5-1/2"H, Blue</t>
  </si>
  <si>
    <t>WJ13612970</t>
  </si>
  <si>
    <t>Clip-On Sign Holder</t>
  </si>
  <si>
    <t>WS12260840</t>
  </si>
  <si>
    <t>Shelf Markers, Round (10/Pkg.)</t>
  </si>
  <si>
    <t>WJ13069370</t>
  </si>
  <si>
    <t>Enclosed Fabric Bulletin Board</t>
  </si>
  <si>
    <t>WE13753070</t>
  </si>
  <si>
    <t>Easel Sign Frame, 8-1/2"x11"</t>
  </si>
  <si>
    <t>WE20559470</t>
  </si>
  <si>
    <t>Easel Sign Frame, 7"x5"</t>
  </si>
  <si>
    <t>WE20559440</t>
  </si>
  <si>
    <t>Easel Sign Frame, 11"x8-1/2"</t>
  </si>
  <si>
    <t>WE20559430</t>
  </si>
  <si>
    <t xml:space="preserve">Slanted Sign Holder, Portrait, Black </t>
  </si>
  <si>
    <t>WE12193740</t>
  </si>
  <si>
    <t>Slanted Sign Holder, Landscape, Black</t>
  </si>
  <si>
    <t>WE12193750</t>
  </si>
  <si>
    <t>Single-Side Book Truck/ 3 Shelf</t>
  </si>
  <si>
    <t>WJ12229200</t>
  </si>
  <si>
    <t>Single-Side Book Truck/ End</t>
  </si>
  <si>
    <t>WJ12229270</t>
  </si>
  <si>
    <t>Print Protector</t>
  </si>
  <si>
    <t>WE12454170</t>
  </si>
  <si>
    <t>Clear Label Holders (10/Pkg.)</t>
  </si>
  <si>
    <t>WJ20148180</t>
  </si>
  <si>
    <t>File Case, 11-1/2"x4"x8-3/4"</t>
  </si>
  <si>
    <t>WS14257330</t>
  </si>
  <si>
    <t>Furniture List</t>
  </si>
  <si>
    <t>Subject</t>
  </si>
  <si>
    <t>Finishes</t>
  </si>
  <si>
    <t>Students</t>
  </si>
  <si>
    <t>Customized</t>
  </si>
  <si>
    <t>Teachers</t>
  </si>
  <si>
    <t>Faculty/Staff</t>
  </si>
  <si>
    <t>Common Area</t>
  </si>
  <si>
    <t>Nurse</t>
  </si>
  <si>
    <t>N/A</t>
  </si>
  <si>
    <t>Beds/Recovery Couches</t>
  </si>
  <si>
    <t xml:space="preserve">Furniture Applications </t>
  </si>
  <si>
    <t xml:space="preserve">Product Type </t>
  </si>
  <si>
    <t xml:space="preserve">Contract Type </t>
  </si>
  <si>
    <t>Product Utilization</t>
  </si>
  <si>
    <t xml:space="preserve">General Classroom Furniture </t>
  </si>
  <si>
    <t>Seating</t>
  </si>
  <si>
    <t>Cafeteria Furniture</t>
  </si>
  <si>
    <t>Media Center/Break-Out Space Furniture</t>
  </si>
  <si>
    <t>Mobile Carts/Podiums</t>
  </si>
  <si>
    <t>Other (Please specify):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</si>
</sst>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0.00_);\([$$-409]#,##0.00\)"/>
  </numFmts>
  <fonts count="28"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sz val="11"/>
      <color rgb="FFFF0000"/>
      <name val="Palatino Linotype"/>
      <family val="1"/>
    </font>
    <font>
      <sz val="11"/>
      <name val="Palatino Linotype"/>
      <family val="1"/>
    </font>
    <font>
      <b/>
      <sz val="22"/>
      <name val="Times New Roman"/>
      <family val="1"/>
    </font>
    <font>
      <sz val="11"/>
      <color theme="1"/>
      <name val="Times New Roman"/>
      <family val="1"/>
    </font>
    <font>
      <b/>
      <sz val="14"/>
      <name val="Times New Roman"/>
      <family val="1"/>
    </font>
    <font>
      <b/>
      <i/>
      <sz val="14"/>
      <name val="Times New Roman"/>
      <family val="1"/>
    </font>
    <font>
      <b/>
      <sz val="14"/>
      <color theme="1"/>
      <name val="Times New Roman"/>
      <family val="1"/>
    </font>
    <font>
      <b/>
      <i/>
      <sz val="14"/>
      <color theme="1"/>
      <name val="Times New Roman"/>
      <family val="1"/>
    </font>
    <font>
      <b/>
      <sz val="11"/>
      <color rgb="FFFF0000"/>
      <name val="Times New Roman"/>
      <family val="1"/>
    </font>
    <font>
      <sz val="12"/>
      <color theme="1"/>
      <name val="Times New Roman"/>
      <family val="1"/>
    </font>
    <font>
      <b/>
      <sz val="18"/>
      <color theme="1"/>
      <name val="Times New Roman"/>
      <family val="1"/>
    </font>
    <font>
      <b/>
      <sz val="20"/>
      <name val="Times New Roman"/>
      <family val="1"/>
    </font>
    <font>
      <b/>
      <sz val="16"/>
      <color theme="1"/>
      <name val="Times New Roman"/>
      <family val="1"/>
    </font>
    <font>
      <b/>
      <sz val="18"/>
      <color rgb="FF00B050"/>
      <name val="Times New Roman"/>
      <family val="1"/>
    </font>
    <font>
      <b/>
      <sz val="24"/>
      <name val="Times New Roman"/>
      <family val="1"/>
    </font>
    <font>
      <sz val="11"/>
      <color theme="1"/>
      <name val="Calibri"/>
      <family val="2"/>
      <scheme val="minor"/>
    </font>
    <font>
      <b/>
      <sz val="11"/>
      <color theme="0"/>
      <name val="Times New Roman"/>
      <family val="1"/>
    </font>
    <font>
      <u val="double"/>
      <sz val="12"/>
      <color theme="1"/>
      <name val="Times New Roman"/>
      <family val="1"/>
    </font>
    <font>
      <sz val="12"/>
      <color rgb="FFFF0000"/>
      <name val="Times New Roman"/>
      <family val="1"/>
    </font>
    <font>
      <sz val="14"/>
      <color theme="1"/>
      <name val="Times New Roman"/>
      <family val="1"/>
    </font>
    <font>
      <b/>
      <sz val="16"/>
      <name val="Times New Roman"/>
      <family val="1"/>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rgb="FF5CA927"/>
        <bgColor indexed="64"/>
      </patternFill>
    </fill>
    <fill>
      <patternFill patternType="solid">
        <fgColor theme="0" tint="-4.9989318521683403E-2"/>
        <bgColor indexed="64"/>
      </patternFill>
    </fill>
    <fill>
      <patternFill patternType="solid">
        <fgColor theme="8"/>
        <bgColor theme="8"/>
      </patternFill>
    </fill>
    <fill>
      <patternFill patternType="solid">
        <fgColor theme="8" tint="0.79998168889431442"/>
        <bgColor theme="8" tint="0.79998168889431442"/>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style="thin">
        <color auto="1"/>
      </top>
      <bottom/>
      <diagonal/>
    </border>
    <border>
      <left/>
      <right style="thick">
        <color auto="1"/>
      </right>
      <top/>
      <bottom style="thin">
        <color auto="1"/>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style="thin">
        <color auto="1"/>
      </bottom>
      <diagonal/>
    </border>
    <border>
      <left/>
      <right style="thick">
        <color auto="1"/>
      </right>
      <top/>
      <bottom/>
      <diagonal/>
    </border>
    <border>
      <left style="thick">
        <color auto="1"/>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right style="thin">
        <color theme="8" tint="0.39997558519241921"/>
      </right>
      <top/>
      <bottom/>
      <diagonal/>
    </border>
    <border>
      <left style="thin">
        <color auto="1"/>
      </left>
      <right/>
      <top/>
      <bottom/>
      <diagonal/>
    </border>
    <border>
      <left/>
      <right style="thin">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top/>
      <bottom style="thick">
        <color auto="1"/>
      </bottom>
      <diagonal/>
    </border>
    <border>
      <left/>
      <right style="thick">
        <color auto="1"/>
      </right>
      <top/>
      <bottom style="thick">
        <color auto="1"/>
      </bottom>
      <diagonal/>
    </border>
    <border>
      <left style="thin">
        <color auto="1"/>
      </left>
      <right style="medium">
        <color auto="1"/>
      </right>
      <top/>
      <bottom style="medium">
        <color auto="1"/>
      </bottom>
      <diagonal/>
    </border>
    <border>
      <left style="thin">
        <color auto="1"/>
      </left>
      <right/>
      <top style="thin">
        <color auto="1"/>
      </top>
      <bottom style="thick">
        <color auto="1"/>
      </bottom>
      <diagonal/>
    </border>
    <border>
      <left/>
      <right/>
      <top style="thin">
        <color auto="1"/>
      </top>
      <bottom style="thick">
        <color auto="1"/>
      </bottom>
      <diagonal/>
    </border>
    <border>
      <left style="medium">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ck">
        <color auto="1"/>
      </left>
      <right/>
      <top/>
      <bottom style="thick">
        <color auto="1"/>
      </bottom>
      <diagonal/>
    </border>
    <border>
      <left style="thick">
        <color auto="1"/>
      </left>
      <right style="thin">
        <color auto="1"/>
      </right>
      <top/>
      <bottom style="thin">
        <color auto="1"/>
      </bottom>
      <diagonal/>
    </border>
  </borders>
  <cellStyleXfs count="2">
    <xf numFmtId="0" fontId="0" fillId="0" borderId="0"/>
    <xf numFmtId="44" fontId="22" fillId="0" borderId="0" applyFont="0" applyFill="0" applyBorder="0" applyAlignment="0" applyProtection="0"/>
  </cellStyleXfs>
  <cellXfs count="162">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7" fillId="0" borderId="0" xfId="0" applyFont="1"/>
    <xf numFmtId="0" fontId="7" fillId="0" borderId="0" xfId="0" applyFont="1" applyAlignment="1">
      <alignment vertical="top"/>
    </xf>
    <xf numFmtId="0" fontId="8" fillId="0" borderId="0" xfId="0" applyFont="1"/>
    <xf numFmtId="0" fontId="0" fillId="0" borderId="0" xfId="0" applyBorder="1"/>
    <xf numFmtId="0" fontId="0" fillId="0" borderId="0" xfId="0" applyFill="1" applyBorder="1"/>
    <xf numFmtId="164" fontId="4" fillId="0" borderId="0" xfId="0" applyNumberFormat="1" applyFont="1" applyFill="1" applyBorder="1" applyAlignment="1">
      <alignment horizontal="left" vertical="top" wrapText="1"/>
    </xf>
    <xf numFmtId="0" fontId="0" fillId="0" borderId="0" xfId="0" applyAlignment="1">
      <alignment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164" fontId="2" fillId="2" borderId="14" xfId="0" applyNumberFormat="1" applyFont="1" applyFill="1" applyBorder="1" applyAlignment="1">
      <alignment horizontal="left" vertical="top" wrapText="1"/>
    </xf>
    <xf numFmtId="0" fontId="0" fillId="0" borderId="21" xfId="0" applyBorder="1"/>
    <xf numFmtId="0" fontId="0" fillId="0" borderId="22" xfId="0" applyBorder="1"/>
    <xf numFmtId="0" fontId="1" fillId="0" borderId="22" xfId="0" applyFont="1" applyFill="1" applyBorder="1"/>
    <xf numFmtId="0" fontId="10" fillId="0" borderId="0" xfId="0" applyFont="1"/>
    <xf numFmtId="0" fontId="16" fillId="0" borderId="3" xfId="0" applyNumberFormat="1" applyFont="1" applyBorder="1" applyAlignment="1">
      <alignment horizontal="left" vertical="top" wrapText="1"/>
    </xf>
    <xf numFmtId="164" fontId="16" fillId="0" borderId="3" xfId="0" applyNumberFormat="1" applyFont="1" applyFill="1" applyBorder="1" applyAlignment="1">
      <alignment horizontal="left" vertical="top" wrapText="1"/>
    </xf>
    <xf numFmtId="0" fontId="16" fillId="0" borderId="1" xfId="0" applyNumberFormat="1" applyFont="1" applyBorder="1" applyAlignment="1">
      <alignment horizontal="left" vertical="top" wrapText="1"/>
    </xf>
    <xf numFmtId="164" fontId="16" fillId="0" borderId="1" xfId="0" applyNumberFormat="1" applyFont="1" applyFill="1" applyBorder="1" applyAlignment="1">
      <alignment horizontal="left" vertical="top" wrapText="1"/>
    </xf>
    <xf numFmtId="0" fontId="16" fillId="3" borderId="1" xfId="0" applyFont="1" applyFill="1" applyBorder="1" applyAlignment="1">
      <alignment horizontal="left" vertical="top" wrapText="1"/>
    </xf>
    <xf numFmtId="0" fontId="20" fillId="9" borderId="0" xfId="0" applyFont="1" applyFill="1" applyBorder="1"/>
    <xf numFmtId="0" fontId="13" fillId="11" borderId="1" xfId="0" applyFont="1" applyFill="1" applyBorder="1" applyAlignment="1">
      <alignment horizontal="left" vertical="top" wrapText="1"/>
    </xf>
    <xf numFmtId="164" fontId="16" fillId="3" borderId="3" xfId="0" applyNumberFormat="1" applyFont="1" applyFill="1" applyBorder="1" applyAlignment="1">
      <alignment horizontal="left" vertical="top" wrapText="1"/>
    </xf>
    <xf numFmtId="165" fontId="16" fillId="0" borderId="15" xfId="0" applyNumberFormat="1" applyFont="1" applyFill="1" applyBorder="1" applyAlignment="1">
      <alignment horizontal="left" vertical="top" wrapText="1"/>
    </xf>
    <xf numFmtId="165" fontId="16" fillId="0" borderId="16" xfId="0" applyNumberFormat="1" applyFont="1" applyFill="1" applyBorder="1" applyAlignment="1">
      <alignment horizontal="left" vertical="top" wrapText="1"/>
    </xf>
    <xf numFmtId="165" fontId="16" fillId="0" borderId="17" xfId="0" applyNumberFormat="1" applyFont="1" applyFill="1" applyBorder="1" applyAlignment="1">
      <alignment horizontal="left" vertical="top" wrapText="1"/>
    </xf>
    <xf numFmtId="0" fontId="17" fillId="5" borderId="15" xfId="0" applyFont="1" applyFill="1" applyBorder="1" applyAlignment="1">
      <alignment horizontal="left" vertical="top" wrapText="1"/>
    </xf>
    <xf numFmtId="0" fontId="10" fillId="13" borderId="23" xfId="0" applyFont="1" applyFill="1" applyBorder="1"/>
    <xf numFmtId="0" fontId="10" fillId="13" borderId="24" xfId="0" applyFont="1" applyFill="1" applyBorder="1"/>
    <xf numFmtId="0" fontId="10" fillId="0" borderId="23" xfId="0" applyFont="1" applyBorder="1"/>
    <xf numFmtId="0" fontId="10" fillId="0" borderId="24" xfId="0" applyFont="1" applyBorder="1"/>
    <xf numFmtId="0" fontId="10" fillId="0" borderId="25" xfId="0" applyFont="1" applyBorder="1"/>
    <xf numFmtId="0" fontId="10" fillId="13" borderId="25" xfId="0" applyFont="1" applyFill="1" applyBorder="1"/>
    <xf numFmtId="0" fontId="10" fillId="13" borderId="26" xfId="0" applyFont="1" applyFill="1" applyBorder="1"/>
    <xf numFmtId="0" fontId="10" fillId="13" borderId="0" xfId="0" applyFont="1" applyFill="1" applyBorder="1"/>
    <xf numFmtId="0" fontId="10" fillId="13" borderId="27" xfId="0" applyFont="1" applyFill="1" applyBorder="1"/>
    <xf numFmtId="0" fontId="23" fillId="12" borderId="0" xfId="0" applyFont="1" applyFill="1" applyBorder="1"/>
    <xf numFmtId="0" fontId="16" fillId="0" borderId="0" xfId="0" applyFont="1" applyBorder="1" applyAlignment="1">
      <alignment horizontal="left" vertical="top" wrapText="1"/>
    </xf>
    <xf numFmtId="0" fontId="10" fillId="0" borderId="0" xfId="0" applyNumberFormat="1" applyFont="1"/>
    <xf numFmtId="0" fontId="23" fillId="12" borderId="0" xfId="0" applyFont="1" applyFill="1" applyBorder="1" applyAlignment="1">
      <alignment horizontal="center"/>
    </xf>
    <xf numFmtId="44" fontId="16" fillId="0" borderId="3" xfId="1" applyFont="1" applyBorder="1" applyAlignment="1">
      <alignment horizontal="left" vertical="top" wrapText="1"/>
    </xf>
    <xf numFmtId="0" fontId="10" fillId="0" borderId="27" xfId="0" applyFont="1" applyBorder="1"/>
    <xf numFmtId="0" fontId="11" fillId="7" borderId="33" xfId="0" applyFont="1" applyFill="1" applyBorder="1" applyAlignment="1">
      <alignment horizontal="center" vertical="center" wrapText="1"/>
    </xf>
    <xf numFmtId="0" fontId="13" fillId="7" borderId="33"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0" fontId="10" fillId="0" borderId="0" xfId="0" applyFont="1" applyFill="1"/>
    <xf numFmtId="0" fontId="16" fillId="0" borderId="26" xfId="0" applyFont="1" applyBorder="1" applyAlignment="1">
      <alignment horizontal="left" vertical="top" wrapText="1"/>
    </xf>
    <xf numFmtId="165" fontId="16" fillId="0" borderId="1" xfId="0" applyNumberFormat="1" applyFont="1" applyFill="1" applyBorder="1" applyAlignment="1">
      <alignment horizontal="right" vertical="top" wrapText="1"/>
    </xf>
    <xf numFmtId="164" fontId="26" fillId="0" borderId="6" xfId="0" applyNumberFormat="1" applyFont="1" applyFill="1" applyBorder="1" applyAlignment="1">
      <alignment horizontal="right" vertical="top" wrapText="1"/>
    </xf>
    <xf numFmtId="164" fontId="16" fillId="0" borderId="1" xfId="0" applyNumberFormat="1" applyFont="1" applyBorder="1" applyAlignment="1">
      <alignment horizontal="right" vertical="top" wrapText="1"/>
    </xf>
    <xf numFmtId="0" fontId="18" fillId="2" borderId="5" xfId="0" applyFont="1" applyFill="1" applyBorder="1" applyAlignment="1">
      <alignment vertical="center"/>
    </xf>
    <xf numFmtId="0" fontId="19" fillId="2" borderId="5" xfId="0" applyFont="1" applyFill="1" applyBorder="1" applyAlignment="1">
      <alignment vertical="center" wrapText="1"/>
    </xf>
    <xf numFmtId="165" fontId="16" fillId="0" borderId="14" xfId="0" applyNumberFormat="1" applyFont="1" applyFill="1" applyBorder="1" applyAlignment="1">
      <alignment horizontal="left" vertical="top" wrapText="1"/>
    </xf>
    <xf numFmtId="44" fontId="16" fillId="0" borderId="1" xfId="0" applyNumberFormat="1" applyFont="1" applyBorder="1" applyAlignment="1">
      <alignment horizontal="left" vertical="top" wrapText="1"/>
    </xf>
    <xf numFmtId="0" fontId="10" fillId="0" borderId="22" xfId="0" applyFont="1" applyFill="1" applyBorder="1"/>
    <xf numFmtId="0" fontId="10" fillId="8" borderId="37" xfId="0" applyFont="1" applyFill="1" applyBorder="1"/>
    <xf numFmtId="0" fontId="11" fillId="7" borderId="39" xfId="0" applyFont="1" applyFill="1" applyBorder="1" applyAlignment="1">
      <alignment horizontal="center" vertical="center" wrapText="1"/>
    </xf>
    <xf numFmtId="0" fontId="10" fillId="8" borderId="38" xfId="0" applyFont="1" applyFill="1" applyBorder="1"/>
    <xf numFmtId="0" fontId="13" fillId="4" borderId="33"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9" fillId="0" borderId="22" xfId="0" applyFont="1" applyFill="1" applyBorder="1" applyAlignment="1">
      <alignment vertical="top" wrapText="1"/>
    </xf>
    <xf numFmtId="0" fontId="13" fillId="11" borderId="3" xfId="0" applyFont="1" applyFill="1" applyBorder="1" applyAlignment="1">
      <alignment vertical="top" wrapText="1"/>
    </xf>
    <xf numFmtId="0" fontId="13" fillId="11" borderId="1" xfId="0" applyFont="1" applyFill="1" applyBorder="1" applyAlignment="1">
      <alignment vertical="top" wrapText="1"/>
    </xf>
    <xf numFmtId="164" fontId="16" fillId="0" borderId="3" xfId="0" applyNumberFormat="1" applyFont="1" applyBorder="1" applyAlignment="1">
      <alignment vertical="top" wrapText="1"/>
    </xf>
    <xf numFmtId="164" fontId="16" fillId="0" borderId="1" xfId="0" applyNumberFormat="1" applyFont="1" applyBorder="1" applyAlignment="1">
      <alignment vertical="top" wrapText="1"/>
    </xf>
    <xf numFmtId="0" fontId="13" fillId="11" borderId="10" xfId="0" applyFont="1" applyFill="1" applyBorder="1" applyAlignment="1">
      <alignment horizontal="left" vertical="top" wrapText="1"/>
    </xf>
    <xf numFmtId="0" fontId="13" fillId="11" borderId="5" xfId="0" applyFont="1" applyFill="1" applyBorder="1" applyAlignment="1">
      <alignment horizontal="left" vertical="top" wrapText="1"/>
    </xf>
    <xf numFmtId="164" fontId="24" fillId="3" borderId="0" xfId="0" applyNumberFormat="1" applyFont="1" applyFill="1" applyBorder="1" applyAlignment="1">
      <alignment horizontal="right" vertical="top" wrapText="1"/>
    </xf>
    <xf numFmtId="0" fontId="13" fillId="11" borderId="28" xfId="0" applyFont="1" applyFill="1" applyBorder="1" applyAlignment="1">
      <alignment horizontal="left" vertical="top" wrapText="1"/>
    </xf>
    <xf numFmtId="164" fontId="16" fillId="3" borderId="8" xfId="0" applyNumberFormat="1" applyFont="1" applyFill="1" applyBorder="1" applyAlignment="1">
      <alignment horizontal="right" vertical="top" wrapText="1"/>
    </xf>
    <xf numFmtId="0" fontId="13" fillId="11" borderId="8" xfId="0" applyFont="1" applyFill="1" applyBorder="1" applyAlignment="1">
      <alignment horizontal="left" vertical="top" wrapText="1"/>
    </xf>
    <xf numFmtId="0" fontId="13" fillId="11" borderId="3" xfId="0" applyFont="1" applyFill="1" applyBorder="1" applyAlignment="1">
      <alignment horizontal="left" vertical="top" wrapText="1"/>
    </xf>
    <xf numFmtId="0" fontId="13" fillId="11" borderId="11" xfId="0" applyFont="1" applyFill="1" applyBorder="1" applyAlignment="1">
      <alignment horizontal="left" vertical="top" wrapText="1"/>
    </xf>
    <xf numFmtId="0" fontId="16" fillId="0" borderId="1" xfId="0" applyFont="1" applyBorder="1" applyAlignment="1">
      <alignment horizontal="left" vertical="top" wrapText="1"/>
    </xf>
    <xf numFmtId="0" fontId="11" fillId="4" borderId="33" xfId="0" applyFont="1" applyFill="1" applyBorder="1" applyAlignment="1">
      <alignment horizontal="center" vertical="center" wrapText="1"/>
    </xf>
    <xf numFmtId="0" fontId="16" fillId="0" borderId="3" xfId="0" applyFont="1" applyBorder="1" applyAlignment="1">
      <alignment horizontal="left" vertical="top" wrapText="1"/>
    </xf>
    <xf numFmtId="0" fontId="13" fillId="11" borderId="19" xfId="0" applyFont="1" applyFill="1" applyBorder="1" applyAlignment="1">
      <alignment horizontal="left" vertical="top" wrapText="1"/>
    </xf>
    <xf numFmtId="0" fontId="13" fillId="11" borderId="12" xfId="0" applyFont="1" applyFill="1" applyBorder="1" applyAlignment="1">
      <alignment horizontal="left" vertical="top" wrapText="1"/>
    </xf>
    <xf numFmtId="0" fontId="13" fillId="11" borderId="20" xfId="0" applyFont="1" applyFill="1" applyBorder="1" applyAlignment="1">
      <alignment horizontal="left" vertical="top" wrapText="1"/>
    </xf>
    <xf numFmtId="0" fontId="13" fillId="11" borderId="10" xfId="0" applyFont="1" applyFill="1" applyBorder="1" applyAlignment="1">
      <alignment horizontal="left" vertical="top" wrapText="1"/>
    </xf>
    <xf numFmtId="0" fontId="19" fillId="2" borderId="11" xfId="0" applyFont="1" applyFill="1" applyBorder="1" applyAlignment="1">
      <alignment vertical="center" wrapText="1"/>
    </xf>
    <xf numFmtId="0" fontId="19" fillId="2" borderId="28" xfId="0" applyFont="1" applyFill="1" applyBorder="1" applyAlignment="1">
      <alignment vertical="center" wrapText="1"/>
    </xf>
    <xf numFmtId="0" fontId="19" fillId="2" borderId="7" xfId="0" applyFont="1" applyFill="1" applyBorder="1" applyAlignment="1">
      <alignment vertical="center" wrapText="1"/>
    </xf>
    <xf numFmtId="0" fontId="13" fillId="11" borderId="9" xfId="0" applyFont="1" applyFill="1" applyBorder="1" applyAlignment="1">
      <alignment horizontal="left" vertical="top" wrapText="1"/>
    </xf>
    <xf numFmtId="0" fontId="13" fillId="11" borderId="13" xfId="0" applyFont="1" applyFill="1" applyBorder="1" applyAlignment="1">
      <alignment horizontal="left" vertical="top" wrapText="1"/>
    </xf>
    <xf numFmtId="0" fontId="13" fillId="11" borderId="7" xfId="0" applyFont="1" applyFill="1" applyBorder="1" applyAlignment="1">
      <alignment horizontal="left" vertical="top" wrapText="1"/>
    </xf>
    <xf numFmtId="0" fontId="13" fillId="11" borderId="5" xfId="0" applyFont="1" applyFill="1" applyBorder="1" applyAlignment="1">
      <alignment horizontal="left" vertical="top" wrapText="1"/>
    </xf>
    <xf numFmtId="0" fontId="13" fillId="11" borderId="2" xfId="0" applyFont="1" applyFill="1" applyBorder="1" applyAlignment="1">
      <alignment horizontal="left" vertical="top" wrapText="1"/>
    </xf>
    <xf numFmtId="0" fontId="13" fillId="11" borderId="4" xfId="0" applyFont="1" applyFill="1" applyBorder="1" applyAlignment="1">
      <alignment horizontal="left" vertical="top" wrapText="1"/>
    </xf>
    <xf numFmtId="17" fontId="16" fillId="3" borderId="8" xfId="0" applyNumberFormat="1" applyFont="1" applyFill="1" applyBorder="1" applyAlignment="1">
      <alignment horizontal="center" vertical="top" wrapText="1"/>
    </xf>
    <xf numFmtId="0" fontId="16" fillId="3" borderId="3" xfId="0" applyFont="1" applyFill="1" applyBorder="1" applyAlignment="1">
      <alignment horizontal="center" vertical="top" wrapText="1"/>
    </xf>
    <xf numFmtId="0" fontId="13" fillId="11" borderId="22" xfId="0" applyFont="1" applyFill="1" applyBorder="1" applyAlignment="1">
      <alignment horizontal="left" vertical="top" wrapText="1"/>
    </xf>
    <xf numFmtId="0" fontId="13" fillId="11" borderId="29" xfId="0" applyFont="1" applyFill="1" applyBorder="1" applyAlignment="1">
      <alignment horizontal="left" vertical="top" wrapText="1"/>
    </xf>
    <xf numFmtId="17" fontId="16" fillId="3" borderId="9" xfId="0" applyNumberFormat="1" applyFont="1" applyFill="1" applyBorder="1" applyAlignment="1">
      <alignment horizontal="center" vertical="top" wrapText="1"/>
    </xf>
    <xf numFmtId="0" fontId="16" fillId="3" borderId="28" xfId="0" applyFont="1" applyFill="1" applyBorder="1" applyAlignment="1">
      <alignment horizontal="center" vertical="top" wrapText="1"/>
    </xf>
    <xf numFmtId="0" fontId="16" fillId="3" borderId="7" xfId="0" applyFont="1" applyFill="1" applyBorder="1" applyAlignment="1">
      <alignment horizontal="center" vertical="top" wrapText="1"/>
    </xf>
    <xf numFmtId="164" fontId="24" fillId="3" borderId="13" xfId="0" applyNumberFormat="1" applyFont="1" applyFill="1" applyBorder="1" applyAlignment="1">
      <alignment horizontal="right" vertical="top" wrapText="1"/>
    </xf>
    <xf numFmtId="164" fontId="24" fillId="3" borderId="0" xfId="0" applyNumberFormat="1" applyFont="1" applyFill="1" applyBorder="1" applyAlignment="1">
      <alignment horizontal="right" vertical="top" wrapText="1"/>
    </xf>
    <xf numFmtId="164" fontId="25" fillId="3" borderId="9" xfId="0" applyNumberFormat="1" applyFont="1" applyFill="1" applyBorder="1" applyAlignment="1">
      <alignment horizontal="center" vertical="top" wrapText="1"/>
    </xf>
    <xf numFmtId="164" fontId="25" fillId="3" borderId="28" xfId="0" applyNumberFormat="1" applyFont="1" applyFill="1" applyBorder="1" applyAlignment="1">
      <alignment horizontal="center" vertical="top" wrapText="1"/>
    </xf>
    <xf numFmtId="164" fontId="25" fillId="3" borderId="7" xfId="0" applyNumberFormat="1" applyFont="1" applyFill="1" applyBorder="1" applyAlignment="1">
      <alignment horizontal="center" vertical="top" wrapText="1"/>
    </xf>
    <xf numFmtId="0" fontId="17" fillId="5" borderId="3" xfId="0" applyFont="1" applyFill="1" applyBorder="1" applyAlignment="1">
      <alignment horizontal="left" vertical="top" wrapText="1"/>
    </xf>
    <xf numFmtId="0" fontId="17" fillId="5" borderId="2" xfId="0" applyFont="1" applyFill="1" applyBorder="1" applyAlignment="1">
      <alignment horizontal="left" vertical="top" wrapText="1"/>
    </xf>
    <xf numFmtId="0" fontId="13" fillId="11" borderId="28" xfId="0" applyFont="1" applyFill="1" applyBorder="1" applyAlignment="1">
      <alignment horizontal="left" vertical="top" wrapText="1"/>
    </xf>
    <xf numFmtId="0" fontId="13" fillId="11" borderId="0" xfId="0" applyFont="1" applyFill="1" applyBorder="1" applyAlignment="1">
      <alignment horizontal="left" vertical="top" wrapText="1"/>
    </xf>
    <xf numFmtId="165" fontId="16" fillId="0" borderId="8" xfId="0" applyNumberFormat="1" applyFont="1" applyFill="1" applyBorder="1" applyAlignment="1">
      <alignment horizontal="right" vertical="top" wrapText="1"/>
    </xf>
    <xf numFmtId="165" fontId="16" fillId="0" borderId="3" xfId="0" applyNumberFormat="1" applyFont="1" applyFill="1" applyBorder="1" applyAlignment="1">
      <alignment horizontal="right" vertical="top" wrapText="1"/>
    </xf>
    <xf numFmtId="0" fontId="21" fillId="10" borderId="44" xfId="0" applyFont="1" applyFill="1" applyBorder="1" applyAlignment="1">
      <alignment horizontal="center" vertical="center"/>
    </xf>
    <xf numFmtId="0" fontId="21" fillId="10" borderId="37" xfId="0" applyFont="1" applyFill="1" applyBorder="1" applyAlignment="1">
      <alignment horizontal="center" vertical="center"/>
    </xf>
    <xf numFmtId="0" fontId="17" fillId="5" borderId="45" xfId="0" applyFont="1" applyFill="1" applyBorder="1" applyAlignment="1">
      <alignment horizontal="left" vertical="top" wrapText="1"/>
    </xf>
    <xf numFmtId="0" fontId="17" fillId="5" borderId="7" xfId="0" applyFont="1" applyFill="1" applyBorder="1" applyAlignment="1">
      <alignment horizontal="left" vertical="top" wrapText="1"/>
    </xf>
    <xf numFmtId="0" fontId="17" fillId="5" borderId="10" xfId="0" applyFont="1" applyFill="1" applyBorder="1" applyAlignment="1">
      <alignment horizontal="left" vertical="top" wrapText="1"/>
    </xf>
    <xf numFmtId="0" fontId="18" fillId="2" borderId="11" xfId="0" applyFont="1" applyFill="1" applyBorder="1" applyAlignment="1">
      <alignment vertical="center"/>
    </xf>
    <xf numFmtId="0" fontId="18" fillId="2" borderId="29" xfId="0" applyFont="1" applyFill="1" applyBorder="1" applyAlignment="1">
      <alignment vertical="center"/>
    </xf>
    <xf numFmtId="0" fontId="18" fillId="2" borderId="10" xfId="0" applyFont="1" applyFill="1" applyBorder="1" applyAlignment="1">
      <alignment vertical="center"/>
    </xf>
    <xf numFmtId="0" fontId="13" fillId="11" borderId="18" xfId="0" applyFont="1" applyFill="1" applyBorder="1" applyAlignment="1">
      <alignment horizontal="left" vertical="top" wrapText="1"/>
    </xf>
    <xf numFmtId="0" fontId="13" fillId="11" borderId="6" xfId="0" applyFont="1" applyFill="1" applyBorder="1" applyAlignment="1">
      <alignment horizontal="left" vertical="top" wrapText="1"/>
    </xf>
    <xf numFmtId="164" fontId="16" fillId="3" borderId="8" xfId="0" applyNumberFormat="1" applyFont="1" applyFill="1" applyBorder="1" applyAlignment="1">
      <alignment horizontal="right" vertical="top" wrapText="1"/>
    </xf>
    <xf numFmtId="164" fontId="16" fillId="3" borderId="3" xfId="0" applyNumberFormat="1" applyFont="1" applyFill="1" applyBorder="1" applyAlignment="1">
      <alignment horizontal="right" vertical="top" wrapText="1"/>
    </xf>
    <xf numFmtId="0" fontId="13" fillId="11" borderId="8" xfId="0" applyFont="1" applyFill="1" applyBorder="1" applyAlignment="1">
      <alignment horizontal="left" vertical="top" wrapText="1"/>
    </xf>
    <xf numFmtId="0" fontId="13" fillId="11" borderId="3" xfId="0" applyFont="1" applyFill="1" applyBorder="1" applyAlignment="1">
      <alignment horizontal="left" vertical="top" wrapText="1"/>
    </xf>
    <xf numFmtId="0" fontId="18" fillId="2" borderId="28" xfId="0" applyFont="1" applyFill="1" applyBorder="1" applyAlignment="1">
      <alignment vertical="center"/>
    </xf>
    <xf numFmtId="0" fontId="18" fillId="2" borderId="7" xfId="0" applyFont="1" applyFill="1" applyBorder="1" applyAlignment="1">
      <alignment vertical="center"/>
    </xf>
    <xf numFmtId="16" fontId="16" fillId="3" borderId="8" xfId="0" applyNumberFormat="1" applyFont="1" applyFill="1" applyBorder="1" applyAlignment="1">
      <alignment horizontal="left" vertical="top" wrapText="1"/>
    </xf>
    <xf numFmtId="0" fontId="16" fillId="3" borderId="3" xfId="0" applyFont="1" applyFill="1" applyBorder="1" applyAlignment="1">
      <alignment horizontal="left" vertical="top" wrapText="1"/>
    </xf>
    <xf numFmtId="0" fontId="13" fillId="11" borderId="11" xfId="0" applyFont="1" applyFill="1" applyBorder="1" applyAlignment="1">
      <alignment horizontal="left" vertical="top" wrapText="1"/>
    </xf>
    <xf numFmtId="165" fontId="16" fillId="0" borderId="12" xfId="0" applyNumberFormat="1" applyFont="1" applyFill="1" applyBorder="1" applyAlignment="1">
      <alignment horizontal="right" vertical="top" wrapText="1"/>
    </xf>
    <xf numFmtId="165" fontId="16" fillId="0" borderId="29" xfId="0" applyNumberFormat="1" applyFont="1" applyFill="1" applyBorder="1" applyAlignment="1">
      <alignment horizontal="right" vertical="top" wrapText="1"/>
    </xf>
    <xf numFmtId="165" fontId="16" fillId="0" borderId="10" xfId="0" applyNumberFormat="1" applyFont="1" applyFill="1" applyBorder="1" applyAlignment="1">
      <alignment horizontal="right" vertical="top"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16" fillId="0" borderId="2"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1" xfId="0" applyFont="1" applyBorder="1" applyAlignment="1">
      <alignment horizontal="left" vertical="top" wrapText="1"/>
    </xf>
    <xf numFmtId="0" fontId="9" fillId="6" borderId="40" xfId="0" applyFont="1" applyFill="1" applyBorder="1" applyAlignment="1">
      <alignment vertical="top" wrapText="1"/>
    </xf>
    <xf numFmtId="0" fontId="9" fillId="6" borderId="41" xfId="0" applyFont="1" applyFill="1" applyBorder="1" applyAlignment="1">
      <alignment vertical="top" wrapText="1"/>
    </xf>
    <xf numFmtId="0" fontId="11" fillId="4" borderId="42"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6" fillId="0" borderId="7" xfId="0" applyFont="1" applyBorder="1" applyAlignment="1">
      <alignment horizontal="left" vertical="top" wrapText="1"/>
    </xf>
    <xf numFmtId="0" fontId="16" fillId="0" borderId="10" xfId="0" applyFont="1" applyBorder="1" applyAlignment="1">
      <alignment horizontal="left" vertical="top" wrapText="1"/>
    </xf>
    <xf numFmtId="0" fontId="16" fillId="0" borderId="7"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9" fillId="8" borderId="37" xfId="0" applyFont="1" applyFill="1" applyBorder="1" applyAlignment="1">
      <alignment vertical="top" wrapText="1"/>
    </xf>
    <xf numFmtId="0" fontId="11" fillId="7" borderId="34"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36" xfId="0" applyFont="1" applyFill="1" applyBorder="1" applyAlignment="1">
      <alignment horizontal="center" vertical="center" wrapText="1"/>
    </xf>
    <xf numFmtId="0" fontId="16" fillId="0" borderId="30" xfId="0" applyFont="1" applyBorder="1" applyAlignment="1">
      <alignment horizontal="left" vertical="top" wrapText="1"/>
    </xf>
    <xf numFmtId="0" fontId="16" fillId="0" borderId="31" xfId="0" applyFont="1" applyBorder="1" applyAlignment="1">
      <alignment horizontal="left" vertical="top" wrapText="1"/>
    </xf>
    <xf numFmtId="0" fontId="16" fillId="0" borderId="30" xfId="0" applyFont="1" applyFill="1" applyBorder="1" applyAlignment="1">
      <alignment horizontal="left" vertical="top" wrapText="1"/>
    </xf>
    <xf numFmtId="0" fontId="16" fillId="0" borderId="31" xfId="0" applyFont="1" applyFill="1" applyBorder="1" applyAlignment="1">
      <alignment horizontal="left" vertical="top" wrapText="1"/>
    </xf>
    <xf numFmtId="0" fontId="16" fillId="0" borderId="32"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5CA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11</xdr:col>
      <xdr:colOff>874059</xdr:colOff>
      <xdr:row>1</xdr:row>
      <xdr:rowOff>3350559</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0" y="1"/>
          <a:ext cx="17021735" cy="8550087"/>
        </a:xfrm>
        <a:prstGeom prst="rect">
          <a:avLst/>
        </a:prstGeom>
        <a:solidFill>
          <a:schemeClr val="accent1">
            <a:lumMod val="20000"/>
            <a:lumOff val="80000"/>
          </a:schemeClr>
        </a:solidFill>
        <a:ln w="571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US" sz="2000" b="0" u="none" cap="none" spc="0">
              <a:ln w="0"/>
              <a:solidFill>
                <a:srgbClr val="002060"/>
              </a:solidFill>
              <a:effectLst>
                <a:outerShdw blurRad="38100" dist="19050" dir="2700000" algn="tl" rotWithShape="0">
                  <a:schemeClr val="dk1">
                    <a:alpha val="40000"/>
                  </a:schemeClr>
                </a:outerShdw>
              </a:effectLst>
              <a:latin typeface="Palatino Linotype" panose="02040502050505030304" pitchFamily="18" charset="0"/>
            </a:rPr>
            <a:t>Instructions/Guidelines for Data Entry </a:t>
          </a:r>
        </a:p>
        <a:p>
          <a:endParaRPr lang="en-US" sz="1100">
            <a:latin typeface="Palatino Linotype" panose="02040502050505030304" pitchFamily="18" charset="0"/>
          </a:endParaRPr>
        </a:p>
        <a:p>
          <a:pPr lvl="1"/>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2019</a:t>
          </a:r>
          <a:r>
            <a:rPr lang="en-US" sz="1200">
              <a:solidFill>
                <a:schemeClr val="dk1"/>
              </a:solidFill>
              <a:effectLst/>
              <a:latin typeface="Palatino Linotype" panose="02040502050505030304" pitchFamily="18" charset="0"/>
              <a:ea typeface="+mn-ea"/>
              <a:cs typeface="+mn-cs"/>
            </a:rPr>
            <a:t> Furniture and Equipment Data Collection Spreadsheet is comprised of six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2019</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br>
            <a:rPr lang="en-US" sz="1100" b="1" u="sng">
              <a:latin typeface="Palatino Linotype" panose="02040502050505030304" pitchFamily="18" charset="0"/>
            </a:rPr>
          </a:br>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xdr:txBody>
    </xdr:sp>
    <xdr:clientData/>
  </xdr:twoCellAnchor>
  <xdr:twoCellAnchor>
    <xdr:from>
      <xdr:col>5</xdr:col>
      <xdr:colOff>930089</xdr:colOff>
      <xdr:row>0</xdr:row>
      <xdr:rowOff>1120588</xdr:rowOff>
    </xdr:from>
    <xdr:to>
      <xdr:col>11</xdr:col>
      <xdr:colOff>11206</xdr:colOff>
      <xdr:row>1</xdr:row>
      <xdr:rowOff>2409264</xdr:rowOff>
    </xdr:to>
    <xdr:sp macro="" textlink="">
      <xdr:nvSpPr>
        <xdr:cNvPr id="11" name="TextBox 10">
          <a:extLst>
            <a:ext uri="{FF2B5EF4-FFF2-40B4-BE49-F238E27FC236}">
              <a16:creationId xmlns:a16="http://schemas.microsoft.com/office/drawing/2014/main" id="{65E64ECB-4BD8-459B-8FB0-21146635E81C}"/>
            </a:ext>
          </a:extLst>
        </xdr:cNvPr>
        <xdr:cNvSpPr txBox="1"/>
      </xdr:nvSpPr>
      <xdr:spPr>
        <a:xfrm>
          <a:off x="8269942" y="1120588"/>
          <a:ext cx="7888940" cy="648820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4: Total Administrator (Non-Teacher) Furniture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Section 4 will automatically populate when Section 5 is completed (The total cost for certain administrator furniture items (Non-Teacher) Chairs, Desks, Tables, &amp; Conference Tables will be calculated via formula from Section 5: Furniture Cost &amp; Product Itemized 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5: Furniture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furniture:</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Furniture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General Classroom, Admin, Cafeteria, etc.</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categories of furniture products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Seating, Desks, Tables, etc</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Finishes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e.g. Standard or Customized)</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457200" marR="0" lvl="1"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Lastly,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Contract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2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6: Equipment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equipment:</a:t>
          </a: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Equipment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Technology, Science, Gym,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The categories of equipment in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Product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Computers, Lab Tables, Exercise Equipment,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Additionally,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Lastly, Contract Type refers to the method used to procure the item.  If the procurement method was other than the choices listed in the drop down menu, select, “Other”, and include the name of any other collective contract used.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lang="en-US" sz="1100"/>
        </a:p>
      </xdr:txBody>
    </xdr:sp>
    <xdr:clientData/>
  </xdr:twoCellAnchor>
  <xdr:twoCellAnchor>
    <xdr:from>
      <xdr:col>0</xdr:col>
      <xdr:colOff>593912</xdr:colOff>
      <xdr:row>0</xdr:row>
      <xdr:rowOff>1120587</xdr:rowOff>
    </xdr:from>
    <xdr:to>
      <xdr:col>5</xdr:col>
      <xdr:colOff>425823</xdr:colOff>
      <xdr:row>1</xdr:row>
      <xdr:rowOff>2308412</xdr:rowOff>
    </xdr:to>
    <xdr:sp macro="" textlink="">
      <xdr:nvSpPr>
        <xdr:cNvPr id="3" name="TextBox 2">
          <a:extLst>
            <a:ext uri="{FF2B5EF4-FFF2-40B4-BE49-F238E27FC236}">
              <a16:creationId xmlns:a16="http://schemas.microsoft.com/office/drawing/2014/main" id="{D009AD5A-35A9-47E8-9B9F-997A3EB687CF}"/>
            </a:ext>
          </a:extLst>
        </xdr:cNvPr>
        <xdr:cNvSpPr txBox="1"/>
      </xdr:nvSpPr>
      <xdr:spPr>
        <a:xfrm>
          <a:off x="593912" y="1120587"/>
          <a:ext cx="7171764" cy="638735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1: General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general data for your school (District Name, School Name, Grades Served, Design Student Enrollment Number, Furniture Order Date, &amp; School Opening Date).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2: Total School Furniture &amp; Equipment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totals from the below categories include formulas that will automatically populate once Section 5 and Section 6 have been completed except for the total of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MSBA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will</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not</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collect information on the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cost of fixtures</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r>
            <a:rPr kumimoji="0" lang="en-US" sz="1100" b="0"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furniture including but not limited to Lobby, Conference Room, Classroom, Administrator Offices, Cafeteria, Media Center/Break-Out Space, Teacher Collaboration Rooms,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other school furniture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built-in case work, </a:t>
          </a:r>
          <a:r>
            <a:rPr kumimoji="0" lang="en-US" sz="1100" b="1" i="1"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and other built-ins etc.,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carried as part of the contractor’s budget.</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Equipment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student, teacher, administrator, custodial, cafeteria, or other equipment, including but not limited to gym, kitchen, auditorium, music, technology, science, art, makerspace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any other specialty items of equipment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sum of FF&amp;E items that were not included in Section 5 &amp; Section 6.  </a:t>
          </a:r>
          <a:endPar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and Equipment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(described above) associated with outfitting the school with furniture and equipment.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3: Total Equipment Cost by Subject/Area</a:t>
          </a:r>
          <a:r>
            <a:rPr kumimoji="0" lang="en-US" sz="1200" b="0" i="0" u="none" strike="noStrike" kern="0" cap="none" spc="0" normalizeH="0" baseline="0" noProof="0">
              <a:ln>
                <a:noFill/>
              </a:ln>
              <a:solidFill>
                <a:srgbClr val="002060"/>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that the total cost for Equipment items will be calculated via formula from Section 6: Equipment Cost &amp; Product Itemized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equipment costs purchased for the following spaces/uses: Classroom, Administrative, Custodial, Gym, Cafeteria/Kitchen, Medical, Music/Art, Auditorium, Technology/Makerspace, and Science.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endParaRPr lang="en-US" sz="1100"/>
        </a:p>
      </xdr:txBody>
    </xdr:sp>
    <xdr:clientData/>
  </xdr:twoCellAnchor>
  <xdr:twoCellAnchor>
    <xdr:from>
      <xdr:col>0</xdr:col>
      <xdr:colOff>381002</xdr:colOff>
      <xdr:row>1</xdr:row>
      <xdr:rowOff>2308412</xdr:rowOff>
    </xdr:from>
    <xdr:to>
      <xdr:col>10</xdr:col>
      <xdr:colOff>1232650</xdr:colOff>
      <xdr:row>1</xdr:row>
      <xdr:rowOff>3294530</xdr:rowOff>
    </xdr:to>
    <xdr:sp macro="" textlink="">
      <xdr:nvSpPr>
        <xdr:cNvPr id="13" name="TextBox 12">
          <a:extLst>
            <a:ext uri="{FF2B5EF4-FFF2-40B4-BE49-F238E27FC236}">
              <a16:creationId xmlns:a16="http://schemas.microsoft.com/office/drawing/2014/main" id="{E3D1DF7E-C93C-404A-9682-F39055CE8156}"/>
            </a:ext>
          </a:extLst>
        </xdr:cNvPr>
        <xdr:cNvSpPr txBox="1"/>
      </xdr:nvSpPr>
      <xdr:spPr>
        <a:xfrm>
          <a:off x="381002" y="7507941"/>
          <a:ext cx="15531354" cy="986118"/>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Please click the next tab, "Data Master Sheet" to begin data entry.</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Questions? Comments? Concerns? Ready to Submit?  </a:t>
          </a:r>
          <a:b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download and send the completed spreadsheet to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none" strike="noStrike" kern="0" cap="none" spc="0" normalizeH="0" baseline="0" noProof="0">
              <a:ln>
                <a:noFill/>
              </a:ln>
              <a:solidFill>
                <a:prstClr val="black"/>
              </a:solidFill>
              <a:effectLst/>
              <a:uLnTx/>
              <a:uFillTx/>
              <a:latin typeface="+mn-lt"/>
              <a:ea typeface="+mn-ea"/>
              <a:cs typeface="+mn-cs"/>
            </a:rPr>
            <a:t>For more information including FF+E school datasets submitted from 2018, FF+E reports &amp; presentations, and resources for districts, visit: </a:t>
          </a:r>
          <a:r>
            <a:rPr kumimoji="0" lang="en-US" sz="1100" b="1" i="1"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http://www.massschoolbuildings.org/building/Furniture_Fixtures_Cost_Info</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Should you encounter any issues, questions, or would like additional information regarding FF+E cost saving initiatives, please email: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endParaRPr lang="en-US" sz="1100"/>
        </a:p>
      </xdr:txBody>
    </xdr:sp>
    <xdr:clientData/>
  </xdr:twoCellAnchor>
  <xdr:twoCellAnchor>
    <xdr:from>
      <xdr:col>0</xdr:col>
      <xdr:colOff>414617</xdr:colOff>
      <xdr:row>0</xdr:row>
      <xdr:rowOff>1086971</xdr:rowOff>
    </xdr:from>
    <xdr:to>
      <xdr:col>11</xdr:col>
      <xdr:colOff>280148</xdr:colOff>
      <xdr:row>0</xdr:row>
      <xdr:rowOff>1120588</xdr:rowOff>
    </xdr:to>
    <xdr:cxnSp macro="">
      <xdr:nvCxnSpPr>
        <xdr:cNvPr id="22" name="Straight Connector 21">
          <a:extLst>
            <a:ext uri="{FF2B5EF4-FFF2-40B4-BE49-F238E27FC236}">
              <a16:creationId xmlns:a16="http://schemas.microsoft.com/office/drawing/2014/main" id="{00824656-4176-4F90-9724-8D0573A5B67C}"/>
            </a:ext>
          </a:extLst>
        </xdr:cNvPr>
        <xdr:cNvCxnSpPr/>
      </xdr:nvCxnSpPr>
      <xdr:spPr>
        <a:xfrm>
          <a:off x="414617" y="1086971"/>
          <a:ext cx="16013207" cy="33617"/>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190500</xdr:colOff>
      <xdr:row>1</xdr:row>
      <xdr:rowOff>2252382</xdr:rowOff>
    </xdr:from>
    <xdr:to>
      <xdr:col>11</xdr:col>
      <xdr:colOff>56030</xdr:colOff>
      <xdr:row>1</xdr:row>
      <xdr:rowOff>2274796</xdr:rowOff>
    </xdr:to>
    <xdr:cxnSp macro="">
      <xdr:nvCxnSpPr>
        <xdr:cNvPr id="34" name="Straight Connector 33">
          <a:extLst>
            <a:ext uri="{FF2B5EF4-FFF2-40B4-BE49-F238E27FC236}">
              <a16:creationId xmlns:a16="http://schemas.microsoft.com/office/drawing/2014/main" id="{7A8968E9-D607-4E91-B324-054B355571EE}"/>
            </a:ext>
          </a:extLst>
        </xdr:cNvPr>
        <xdr:cNvCxnSpPr/>
      </xdr:nvCxnSpPr>
      <xdr:spPr>
        <a:xfrm flipV="1">
          <a:off x="190500" y="7451911"/>
          <a:ext cx="16013206" cy="2241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750794</xdr:colOff>
      <xdr:row>0</xdr:row>
      <xdr:rowOff>1086971</xdr:rowOff>
    </xdr:from>
    <xdr:to>
      <xdr:col>5</xdr:col>
      <xdr:colOff>750794</xdr:colOff>
      <xdr:row>1</xdr:row>
      <xdr:rowOff>2263589</xdr:rowOff>
    </xdr:to>
    <xdr:cxnSp macro="">
      <xdr:nvCxnSpPr>
        <xdr:cNvPr id="38" name="Straight Connector 37">
          <a:extLst>
            <a:ext uri="{FF2B5EF4-FFF2-40B4-BE49-F238E27FC236}">
              <a16:creationId xmlns:a16="http://schemas.microsoft.com/office/drawing/2014/main" id="{E0650DD5-D3A8-4C26-B66C-95CFF510DC1E}"/>
            </a:ext>
          </a:extLst>
        </xdr:cNvPr>
        <xdr:cNvCxnSpPr/>
      </xdr:nvCxnSpPr>
      <xdr:spPr>
        <a:xfrm>
          <a:off x="8090647" y="1086971"/>
          <a:ext cx="0" cy="6376147"/>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1000000}" name="Table9" displayName="Table9" ref="A1:A12" totalsRowShown="0">
  <autoFilter ref="A1:A12" xr:uid="{00000000-0009-0000-0100-000009000000}"/>
  <sortState xmlns:xlrd2="http://schemas.microsoft.com/office/spreadsheetml/2017/richdata2" ref="A2:A12">
    <sortCondition ref="A2"/>
  </sortState>
  <tableColumns count="1">
    <tableColumn id="1" xr3:uid="{00000000-0010-0000-0100-000001000000}" name="Furniture List"/>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2000000}" name="Table10" displayName="Table10" ref="D1:D22" totalsRowShown="0">
  <autoFilter ref="D1:D22" xr:uid="{00000000-0009-0000-0100-00000A000000}"/>
  <tableColumns count="1">
    <tableColumn id="1" xr3:uid="{00000000-0010-0000-0200-000001000000}" name="Subject"/>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C1:C22" totalsRowShown="0">
  <autoFilter ref="C1:C22" xr:uid="{00000000-0009-0000-0100-000001000000}"/>
  <sortState xmlns:xlrd2="http://schemas.microsoft.com/office/spreadsheetml/2017/richdata2" ref="C2:C5">
    <sortCondition ref="C1"/>
  </sortState>
  <tableColumns count="1">
    <tableColumn id="1" xr3:uid="{00000000-0010-0000-0300-000001000000}" name="Category"/>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3" displayName="Table3" ref="G1:G7" totalsRowShown="0">
  <autoFilter ref="G1:G7" xr:uid="{00000000-0009-0000-0100-000003000000}"/>
  <tableColumns count="1">
    <tableColumn id="1" xr3:uid="{00000000-0010-0000-0400-000001000000}" name="Product"/>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2" displayName="Table2" ref="F1:F3" totalsRowShown="0">
  <autoFilter ref="F1:F3" xr:uid="{00000000-0009-0000-0100-000002000000}"/>
  <tableColumns count="1">
    <tableColumn id="1" xr3:uid="{00000000-0010-0000-0500-000001000000}" name="Finishes"/>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tabSelected="1" zoomScale="85" zoomScaleNormal="85" zoomScalePageLayoutView="85" workbookViewId="0">
      <selection activeCell="M2" sqref="M2"/>
    </sheetView>
  </sheetViews>
  <sheetFormatPr defaultColWidth="22" defaultRowHeight="202.5" customHeight="1" x14ac:dyDescent="0.3"/>
  <cols>
    <col min="1" max="1" width="22" style="16"/>
    <col min="14" max="14" width="20.44140625" customWidth="1"/>
    <col min="15" max="15" width="14.44140625" hidden="1" customWidth="1"/>
    <col min="16" max="16" width="1.33203125" hidden="1" customWidth="1"/>
  </cols>
  <sheetData>
    <row r="1" spans="1:1" s="12" customFormat="1" ht="409.5" customHeight="1" x14ac:dyDescent="0.3">
      <c r="A1" s="15"/>
    </row>
    <row r="2" spans="1:1" ht="347.25" customHeight="1" x14ac:dyDescent="0.3"/>
  </sheetData>
  <pageMargins left="0.25" right="0.25" top="0.75" bottom="0.75" header="0.3" footer="0.3"/>
  <pageSetup paperSize="3" scale="50"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EM50"/>
  <sheetViews>
    <sheetView topLeftCell="B1" zoomScale="85" zoomScaleNormal="85" zoomScalePageLayoutView="85" workbookViewId="0">
      <pane ySplit="14" topLeftCell="A15" activePane="bottomLeft" state="frozen"/>
      <selection pane="bottomLeft" activeCell="G10" sqref="G10:G11"/>
    </sheetView>
  </sheetViews>
  <sheetFormatPr defaultColWidth="8.88671875" defaultRowHeight="14.4" x14ac:dyDescent="0.3"/>
  <cols>
    <col min="1" max="1" width="18" customWidth="1"/>
    <col min="2" max="2" width="18.6640625" customWidth="1"/>
    <col min="3" max="3" width="23.88671875" customWidth="1"/>
    <col min="4" max="4" width="30.33203125" customWidth="1"/>
    <col min="5" max="5" width="1.6640625" customWidth="1"/>
    <col min="6" max="6" width="40.33203125" customWidth="1"/>
    <col min="7" max="7" width="21.6640625" customWidth="1"/>
    <col min="8" max="8" width="1.6640625" customWidth="1"/>
    <col min="9" max="9" width="44.44140625" customWidth="1"/>
    <col min="10" max="10" width="17" customWidth="1"/>
    <col min="11" max="11" width="1.44140625" customWidth="1"/>
    <col min="12" max="12" width="39" customWidth="1"/>
    <col min="13" max="13" width="16.44140625" hidden="1" customWidth="1"/>
    <col min="14" max="14" width="19.6640625" hidden="1" customWidth="1"/>
    <col min="15" max="15" width="22.109375" hidden="1" customWidth="1"/>
    <col min="16" max="16" width="26.44140625" customWidth="1"/>
    <col min="17" max="17" width="0.33203125" customWidth="1"/>
    <col min="18" max="18" width="47.44140625" customWidth="1"/>
    <col min="19" max="19" width="23.6640625" customWidth="1"/>
  </cols>
  <sheetData>
    <row r="1" spans="1:19 16328:16367" ht="66.75" customHeight="1" thickBot="1" x14ac:dyDescent="0.65">
      <c r="A1" s="18"/>
      <c r="B1" s="115" t="s">
        <v>0</v>
      </c>
      <c r="C1" s="116"/>
      <c r="D1" s="116"/>
      <c r="E1" s="116"/>
      <c r="F1" s="116"/>
      <c r="G1" s="116"/>
      <c r="H1" s="116"/>
      <c r="I1" s="116"/>
      <c r="J1" s="116"/>
      <c r="K1" s="116"/>
      <c r="L1" s="116"/>
      <c r="M1" s="116"/>
      <c r="N1" s="116"/>
      <c r="O1" s="116"/>
      <c r="P1" s="116"/>
      <c r="Q1" s="27"/>
      <c r="R1" s="20"/>
      <c r="S1" s="10"/>
    </row>
    <row r="2" spans="1:19 16328:16367" ht="57" customHeight="1" thickTop="1" x14ac:dyDescent="0.3">
      <c r="B2" s="117" t="s">
        <v>1</v>
      </c>
      <c r="C2" s="109"/>
      <c r="D2" s="109"/>
      <c r="E2" s="120"/>
      <c r="F2" s="109" t="s">
        <v>2</v>
      </c>
      <c r="G2" s="109"/>
      <c r="H2" s="120"/>
      <c r="I2" s="118" t="s">
        <v>3</v>
      </c>
      <c r="J2" s="119"/>
      <c r="K2" s="88"/>
      <c r="L2" s="109" t="s">
        <v>4</v>
      </c>
      <c r="M2" s="109"/>
      <c r="N2" s="109"/>
      <c r="O2" s="109"/>
      <c r="P2" s="109"/>
      <c r="Q2" s="110"/>
      <c r="R2" s="19"/>
    </row>
    <row r="3" spans="1:19 16328:16367" ht="44.25" customHeight="1" x14ac:dyDescent="0.3">
      <c r="B3" s="123" t="s">
        <v>5</v>
      </c>
      <c r="C3" s="124"/>
      <c r="D3" s="26" t="s">
        <v>6</v>
      </c>
      <c r="E3" s="120"/>
      <c r="F3" s="127" t="s">
        <v>7</v>
      </c>
      <c r="G3" s="125">
        <f>SUM(Furniture!O3:O328)</f>
        <v>600592.23999999987</v>
      </c>
      <c r="H3" s="120"/>
      <c r="I3" s="28" t="s">
        <v>8</v>
      </c>
      <c r="J3" s="56">
        <f>Equipment!AC14</f>
        <v>8007.8300000000008</v>
      </c>
      <c r="K3" s="88"/>
      <c r="L3" s="95" t="s">
        <v>9</v>
      </c>
      <c r="M3" s="96"/>
      <c r="N3" s="96"/>
      <c r="O3" s="96"/>
      <c r="P3" s="55">
        <f>Furniture!T4</f>
        <v>13742.6</v>
      </c>
      <c r="Q3" s="33"/>
    </row>
    <row r="4" spans="1:19 16328:16367" ht="42" customHeight="1" x14ac:dyDescent="0.3">
      <c r="B4" s="123" t="s">
        <v>10</v>
      </c>
      <c r="C4" s="124"/>
      <c r="D4" s="26" t="s">
        <v>11</v>
      </c>
      <c r="E4" s="120"/>
      <c r="F4" s="128"/>
      <c r="G4" s="126"/>
      <c r="H4" s="120"/>
      <c r="I4" s="78" t="s">
        <v>12</v>
      </c>
      <c r="J4" s="57">
        <f>Equipment!AC8</f>
        <v>783.6</v>
      </c>
      <c r="K4" s="88"/>
      <c r="L4" s="91" t="s">
        <v>13</v>
      </c>
      <c r="M4" s="92"/>
      <c r="N4" s="92"/>
      <c r="O4" s="85"/>
      <c r="P4" s="113">
        <f>Furniture!T5</f>
        <v>0</v>
      </c>
      <c r="Q4" s="60"/>
      <c r="R4" s="19"/>
    </row>
    <row r="5" spans="1:19 16328:16367" ht="32.25" customHeight="1" x14ac:dyDescent="0.3">
      <c r="B5" s="84" t="s">
        <v>14</v>
      </c>
      <c r="C5" s="85"/>
      <c r="D5" s="131">
        <v>43895</v>
      </c>
      <c r="E5" s="120"/>
      <c r="F5" s="78" t="s">
        <v>15</v>
      </c>
      <c r="G5" s="77">
        <f>SUM(Equipment!N3:N327)</f>
        <v>122467.66999999994</v>
      </c>
      <c r="H5" s="120"/>
      <c r="I5" s="78" t="s">
        <v>16</v>
      </c>
      <c r="J5" s="57">
        <f>Equipment!AC15</f>
        <v>24490.16</v>
      </c>
      <c r="K5" s="88"/>
      <c r="L5" s="93"/>
      <c r="M5" s="94"/>
      <c r="N5" s="94"/>
      <c r="O5" s="87"/>
      <c r="P5" s="114"/>
      <c r="Q5" s="31"/>
    </row>
    <row r="6" spans="1:19 16328:16367" ht="32.25" customHeight="1" x14ac:dyDescent="0.3">
      <c r="B6" s="86"/>
      <c r="C6" s="87"/>
      <c r="D6" s="132"/>
      <c r="E6" s="120"/>
      <c r="F6" s="79"/>
      <c r="G6" s="29"/>
      <c r="H6" s="120"/>
      <c r="I6" s="78" t="s">
        <v>17</v>
      </c>
      <c r="J6" s="57">
        <v>42565.51</v>
      </c>
      <c r="K6" s="88"/>
      <c r="L6" s="91" t="s">
        <v>18</v>
      </c>
      <c r="M6" s="92"/>
      <c r="N6" s="92"/>
      <c r="O6" s="85"/>
      <c r="P6" s="113">
        <f>Furniture!T8</f>
        <v>13094.25</v>
      </c>
      <c r="Q6" s="32"/>
    </row>
    <row r="7" spans="1:19 16328:16367" ht="37.5" customHeight="1" x14ac:dyDescent="0.3">
      <c r="B7" s="123" t="s">
        <v>19</v>
      </c>
      <c r="C7" s="124"/>
      <c r="D7" s="26">
        <v>460</v>
      </c>
      <c r="E7" s="120"/>
      <c r="F7" s="80" t="s">
        <v>20</v>
      </c>
      <c r="G7" s="106">
        <v>0</v>
      </c>
      <c r="H7" s="120"/>
      <c r="I7" s="28" t="s">
        <v>21</v>
      </c>
      <c r="J7" s="57">
        <v>10117.959999999999</v>
      </c>
      <c r="K7" s="88"/>
      <c r="L7" s="111"/>
      <c r="M7" s="112"/>
      <c r="N7" s="112"/>
      <c r="O7" s="100"/>
      <c r="P7" s="114"/>
      <c r="Q7" s="30"/>
    </row>
    <row r="8" spans="1:19 16328:16367" ht="37.5" customHeight="1" x14ac:dyDescent="0.3">
      <c r="B8" s="84" t="s">
        <v>22</v>
      </c>
      <c r="C8" s="85"/>
      <c r="D8" s="97">
        <v>43525</v>
      </c>
      <c r="E8" s="120"/>
      <c r="F8" s="80"/>
      <c r="G8" s="107"/>
      <c r="H8" s="120"/>
      <c r="I8" s="28" t="s">
        <v>23</v>
      </c>
      <c r="J8" s="57">
        <f>Equipment!AC9</f>
        <v>0</v>
      </c>
      <c r="K8" s="88"/>
      <c r="L8" s="91" t="s">
        <v>24</v>
      </c>
      <c r="M8" s="74"/>
      <c r="N8" s="74"/>
      <c r="O8" s="73"/>
      <c r="P8" s="113">
        <f>Furniture!T6</f>
        <v>24536</v>
      </c>
      <c r="Q8" s="31"/>
    </row>
    <row r="9" spans="1:19 16328:16367" ht="56.25" customHeight="1" x14ac:dyDescent="0.3">
      <c r="B9" s="86"/>
      <c r="C9" s="87"/>
      <c r="D9" s="98"/>
      <c r="E9" s="120"/>
      <c r="F9" s="76"/>
      <c r="G9" s="108"/>
      <c r="H9" s="121"/>
      <c r="I9" s="28" t="s">
        <v>25</v>
      </c>
      <c r="J9" s="57">
        <f>Equipment!AC13</f>
        <v>9371.5399999999991</v>
      </c>
      <c r="K9" s="88"/>
      <c r="L9" s="93"/>
      <c r="M9" s="14"/>
      <c r="N9" s="14"/>
      <c r="O9" s="14"/>
      <c r="P9" s="114"/>
      <c r="Q9" s="31"/>
    </row>
    <row r="10" spans="1:19 16328:16367" ht="37.5" customHeight="1" x14ac:dyDescent="0.3">
      <c r="B10" s="84" t="s">
        <v>26</v>
      </c>
      <c r="C10" s="85"/>
      <c r="D10" s="101">
        <v>43709</v>
      </c>
      <c r="E10" s="129"/>
      <c r="F10" s="127" t="s">
        <v>27</v>
      </c>
      <c r="G10" s="104">
        <f>(G5+G3+G7)</f>
        <v>723059.9099999998</v>
      </c>
      <c r="H10" s="121"/>
      <c r="I10" s="28" t="s">
        <v>28</v>
      </c>
      <c r="J10" s="57">
        <f>Equipment!AC16</f>
        <v>2409.7399999999998</v>
      </c>
      <c r="K10" s="89"/>
      <c r="L10" s="127" t="s">
        <v>29</v>
      </c>
      <c r="M10" s="9"/>
      <c r="N10" s="9"/>
      <c r="O10" s="9"/>
      <c r="P10" s="134">
        <f>Furniture!T7</f>
        <v>4828</v>
      </c>
      <c r="Q10" s="32"/>
    </row>
    <row r="11" spans="1:19 16328:16367" ht="44.25" customHeight="1" x14ac:dyDescent="0.3">
      <c r="B11" s="99"/>
      <c r="C11" s="100"/>
      <c r="D11" s="102"/>
      <c r="E11" s="130"/>
      <c r="F11" s="133"/>
      <c r="G11" s="105"/>
      <c r="H11" s="122"/>
      <c r="I11" s="70" t="s">
        <v>30</v>
      </c>
      <c r="J11" s="72">
        <f>Equipment!AF8</f>
        <v>18396.330000000002</v>
      </c>
      <c r="K11" s="90"/>
      <c r="L11" s="133"/>
      <c r="P11" s="135"/>
      <c r="Q11" s="60"/>
    </row>
    <row r="12" spans="1:19 16328:16367" ht="44.25" customHeight="1" x14ac:dyDescent="0.3">
      <c r="B12" s="86"/>
      <c r="C12" s="87"/>
      <c r="D12" s="103"/>
      <c r="E12" s="58"/>
      <c r="F12" s="128"/>
      <c r="G12" s="75"/>
      <c r="H12" s="58"/>
      <c r="I12" s="69" t="s">
        <v>31</v>
      </c>
      <c r="J12" s="71">
        <f>Equipment!AC10</f>
        <v>6325</v>
      </c>
      <c r="K12" s="59"/>
      <c r="L12" s="128"/>
      <c r="P12" s="136"/>
      <c r="Q12" s="60"/>
    </row>
    <row r="13" spans="1:19 16328:16367" s="10" customFormat="1" ht="8.25" customHeight="1" x14ac:dyDescent="0.3">
      <c r="B13" s="13"/>
      <c r="C13" s="13"/>
      <c r="D13" s="13"/>
      <c r="E13" s="13"/>
      <c r="F13" s="13"/>
      <c r="G13" s="14"/>
      <c r="H13" s="13"/>
      <c r="I13" s="13"/>
      <c r="J13" s="13"/>
      <c r="K13" s="13"/>
      <c r="L13" s="14"/>
      <c r="M13"/>
      <c r="N13"/>
      <c r="O13"/>
      <c r="P13" s="14"/>
      <c r="Q13" s="17"/>
      <c r="R13" s="11"/>
      <c r="S13" s="11"/>
    </row>
    <row r="14" spans="1:19 16328:16367" s="9" customFormat="1" ht="0.75" customHeight="1" x14ac:dyDescent="0.3">
      <c r="B14" s="10"/>
      <c r="C14" s="10"/>
      <c r="G14"/>
      <c r="M14"/>
      <c r="N14"/>
      <c r="O14"/>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row>
    <row r="15" spans="1:19 16328:16367" x14ac:dyDescent="0.3">
      <c r="XCZ15" s="10"/>
      <c r="XDA15" s="10"/>
      <c r="XDB15" s="10"/>
      <c r="XDC15" s="10"/>
      <c r="XDD15" s="10"/>
      <c r="XDE15" s="10"/>
      <c r="XDF15" s="10"/>
      <c r="XDG15" s="10"/>
      <c r="XDH15" s="10"/>
      <c r="XDI15" s="10"/>
      <c r="XDJ15" s="10"/>
      <c r="XDK15" s="10"/>
      <c r="XDL15" s="10"/>
      <c r="XDM15" s="10"/>
      <c r="XDN15" s="10"/>
      <c r="XDO15" s="10"/>
      <c r="XDP15" s="10"/>
      <c r="XDQ15" s="10"/>
      <c r="XDR15" s="10"/>
      <c r="XDS15" s="10"/>
      <c r="XDT15" s="10"/>
      <c r="XDU15" s="10"/>
      <c r="XDV15" s="10"/>
      <c r="XDW15" s="10"/>
      <c r="XDX15" s="10"/>
      <c r="XDY15" s="10"/>
      <c r="XDZ15" s="10"/>
      <c r="XEA15" s="10"/>
      <c r="XEB15" s="10"/>
      <c r="XEC15" s="10"/>
      <c r="XED15" s="10"/>
      <c r="XEE15" s="10"/>
      <c r="XEF15" s="10"/>
      <c r="XEG15" s="10"/>
      <c r="XEH15" s="10"/>
      <c r="XEI15" s="10"/>
      <c r="XEJ15" s="10"/>
      <c r="XEK15" s="10"/>
      <c r="XEL15" s="10"/>
      <c r="XEM15" s="10"/>
    </row>
    <row r="16" spans="1:19 16328:16367" x14ac:dyDescent="0.3">
      <c r="XEH16" s="10"/>
    </row>
    <row r="17" spans="9:9 16362:16362" x14ac:dyDescent="0.3">
      <c r="XEH17" s="10"/>
    </row>
    <row r="23" spans="9:9 16362:16362" x14ac:dyDescent="0.3">
      <c r="I23" s="9"/>
    </row>
    <row r="37" ht="18" customHeight="1" x14ac:dyDescent="0.3"/>
    <row r="38" ht="18" customHeight="1" x14ac:dyDescent="0.3"/>
    <row r="39" ht="18" customHeight="1" x14ac:dyDescent="0.3"/>
    <row r="40" ht="18" customHeight="1" x14ac:dyDescent="0.3"/>
    <row r="41" ht="18" customHeight="1" x14ac:dyDescent="0.3"/>
    <row r="42" ht="18" customHeight="1" x14ac:dyDescent="0.3"/>
    <row r="43" ht="18" customHeight="1" x14ac:dyDescent="0.3"/>
    <row r="44" ht="18" customHeight="1" x14ac:dyDescent="0.3"/>
    <row r="46" ht="18" customHeight="1" x14ac:dyDescent="0.3"/>
    <row r="47" ht="18" customHeight="1" x14ac:dyDescent="0.3"/>
    <row r="48" ht="18" customHeight="1" x14ac:dyDescent="0.3"/>
    <row r="49" ht="18" customHeight="1" x14ac:dyDescent="0.3"/>
    <row r="50" ht="18" customHeight="1" x14ac:dyDescent="0.3"/>
  </sheetData>
  <dataConsolidate/>
  <mergeCells count="31">
    <mergeCell ref="B1:P1"/>
    <mergeCell ref="B2:D2"/>
    <mergeCell ref="F2:G2"/>
    <mergeCell ref="I2:J2"/>
    <mergeCell ref="H2:H11"/>
    <mergeCell ref="B4:C4"/>
    <mergeCell ref="G3:G4"/>
    <mergeCell ref="F3:F4"/>
    <mergeCell ref="E2:E11"/>
    <mergeCell ref="B3:C3"/>
    <mergeCell ref="B7:C7"/>
    <mergeCell ref="D5:D6"/>
    <mergeCell ref="P8:P9"/>
    <mergeCell ref="L10:L12"/>
    <mergeCell ref="P10:P12"/>
    <mergeCell ref="F10:F12"/>
    <mergeCell ref="B5:C6"/>
    <mergeCell ref="K2:K11"/>
    <mergeCell ref="L4:O5"/>
    <mergeCell ref="L3:O3"/>
    <mergeCell ref="B8:C9"/>
    <mergeCell ref="D8:D9"/>
    <mergeCell ref="B10:C12"/>
    <mergeCell ref="D10:D12"/>
    <mergeCell ref="G10:G11"/>
    <mergeCell ref="G7:G9"/>
    <mergeCell ref="L8:L9"/>
    <mergeCell ref="L2:Q2"/>
    <mergeCell ref="L6:O7"/>
    <mergeCell ref="P6:P7"/>
    <mergeCell ref="P4:P5"/>
  </mergeCells>
  <pageMargins left="0.7" right="0.7" top="0.75" bottom="0.75" header="0.3" footer="0.3"/>
  <pageSetup paperSize="3" scale="60" fitToHeight="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28"/>
  <sheetViews>
    <sheetView workbookViewId="0">
      <pane ySplit="2" topLeftCell="A3" activePane="bottomLeft" state="frozen"/>
      <selection pane="bottomLeft" activeCell="G332" sqref="G332"/>
    </sheetView>
  </sheetViews>
  <sheetFormatPr defaultColWidth="8.88671875" defaultRowHeight="13.8" x14ac:dyDescent="0.25"/>
  <cols>
    <col min="1" max="1" width="8.88671875" style="21"/>
    <col min="2" max="2" width="20.44140625" style="21" customWidth="1"/>
    <col min="3" max="5" width="8.88671875" style="21"/>
    <col min="6" max="6" width="8.44140625" style="21" customWidth="1"/>
    <col min="7" max="7" width="27.6640625" style="21" customWidth="1"/>
    <col min="8" max="8" width="8.88671875" style="21"/>
    <col min="9" max="9" width="17.44140625" style="21" customWidth="1"/>
    <col min="10" max="10" width="41.33203125" style="21" customWidth="1"/>
    <col min="11" max="11" width="22.33203125" style="21" customWidth="1"/>
    <col min="12" max="12" width="19.33203125" style="21" customWidth="1"/>
    <col min="13" max="13" width="13.44140625" style="21" customWidth="1"/>
    <col min="14" max="14" width="15.33203125" style="21" customWidth="1"/>
    <col min="15" max="15" width="15.6640625" style="21" bestFit="1" customWidth="1"/>
    <col min="16" max="16" width="14.44140625" style="21" bestFit="1" customWidth="1"/>
    <col min="17" max="17" width="26.109375" style="21" customWidth="1"/>
    <col min="18" max="18" width="16.44140625" style="21" hidden="1" customWidth="1"/>
    <col min="19" max="19" width="11.44140625" style="21" hidden="1" customWidth="1"/>
    <col min="20" max="20" width="15.88671875" style="21" hidden="1" customWidth="1"/>
    <col min="21" max="16384" width="8.88671875" style="21"/>
  </cols>
  <sheetData>
    <row r="1" spans="1:20" ht="39" customHeight="1" thickBot="1" x14ac:dyDescent="0.3">
      <c r="A1" s="142" t="s">
        <v>32</v>
      </c>
      <c r="B1" s="143"/>
      <c r="C1" s="143"/>
      <c r="D1" s="143"/>
      <c r="E1" s="143"/>
      <c r="F1" s="143"/>
      <c r="G1" s="143"/>
      <c r="H1" s="143"/>
      <c r="I1" s="143"/>
      <c r="J1" s="143"/>
      <c r="K1" s="143"/>
      <c r="L1" s="143"/>
      <c r="M1" s="143"/>
      <c r="N1" s="143"/>
      <c r="O1" s="143"/>
      <c r="P1" s="143"/>
      <c r="Q1" s="68"/>
    </row>
    <row r="2" spans="1:20" ht="114" customHeight="1" thickTop="1" thickBot="1" x14ac:dyDescent="0.3">
      <c r="A2" s="144" t="s">
        <v>33</v>
      </c>
      <c r="B2" s="145"/>
      <c r="C2" s="146" t="s">
        <v>34</v>
      </c>
      <c r="D2" s="146"/>
      <c r="E2" s="146" t="s">
        <v>35</v>
      </c>
      <c r="F2" s="146"/>
      <c r="G2" s="82" t="s">
        <v>36</v>
      </c>
      <c r="H2" s="146" t="s">
        <v>37</v>
      </c>
      <c r="I2" s="146"/>
      <c r="J2" s="82" t="s">
        <v>38</v>
      </c>
      <c r="K2" s="82" t="s">
        <v>39</v>
      </c>
      <c r="L2" s="82" t="s">
        <v>40</v>
      </c>
      <c r="M2" s="82" t="s">
        <v>41</v>
      </c>
      <c r="N2" s="82" t="s">
        <v>42</v>
      </c>
      <c r="O2" s="66" t="s">
        <v>43</v>
      </c>
      <c r="P2" s="67" t="s">
        <v>44</v>
      </c>
      <c r="Q2" s="51"/>
    </row>
    <row r="3" spans="1:20" ht="15.6" x14ac:dyDescent="0.25">
      <c r="A3" s="147" t="s">
        <v>45</v>
      </c>
      <c r="B3" s="148"/>
      <c r="C3" s="149" t="s">
        <v>46</v>
      </c>
      <c r="D3" s="150"/>
      <c r="E3" s="151" t="s">
        <v>47</v>
      </c>
      <c r="F3" s="151"/>
      <c r="G3" s="83" t="s">
        <v>48</v>
      </c>
      <c r="H3" s="147"/>
      <c r="I3" s="148"/>
      <c r="J3" s="83" t="s">
        <v>49</v>
      </c>
      <c r="K3" s="83" t="s">
        <v>50</v>
      </c>
      <c r="L3" s="83" t="s">
        <v>51</v>
      </c>
      <c r="M3" s="22">
        <v>712</v>
      </c>
      <c r="N3" s="23">
        <v>71.98</v>
      </c>
      <c r="O3" s="61">
        <f>$M3*$N3</f>
        <v>51249.760000000002</v>
      </c>
      <c r="P3" s="83" t="s">
        <v>52</v>
      </c>
      <c r="Q3" s="44"/>
      <c r="R3" s="21" t="s">
        <v>53</v>
      </c>
      <c r="S3" s="21" t="s">
        <v>54</v>
      </c>
      <c r="T3" s="21" t="s">
        <v>55</v>
      </c>
    </row>
    <row r="4" spans="1:20" ht="15.6" x14ac:dyDescent="0.25">
      <c r="A4" s="137" t="s">
        <v>45</v>
      </c>
      <c r="B4" s="138"/>
      <c r="C4" s="139" t="s">
        <v>46</v>
      </c>
      <c r="D4" s="140"/>
      <c r="E4" s="141" t="s">
        <v>47</v>
      </c>
      <c r="F4" s="141"/>
      <c r="G4" s="81" t="s">
        <v>56</v>
      </c>
      <c r="H4" s="137"/>
      <c r="I4" s="138"/>
      <c r="J4" s="81" t="s">
        <v>57</v>
      </c>
      <c r="K4" s="81" t="s">
        <v>58</v>
      </c>
      <c r="L4" s="83" t="s">
        <v>51</v>
      </c>
      <c r="M4" s="24">
        <v>24</v>
      </c>
      <c r="N4" s="25">
        <v>225.42</v>
      </c>
      <c r="O4" s="61">
        <f t="shared" ref="O4:O66" si="0">$M4*$N4</f>
        <v>5410.08</v>
      </c>
      <c r="P4" s="81" t="s">
        <v>59</v>
      </c>
      <c r="Q4" s="44"/>
      <c r="R4" s="21" t="s">
        <v>60</v>
      </c>
      <c r="S4" s="21" t="s">
        <v>61</v>
      </c>
      <c r="T4" s="21">
        <f>SUMIFS(O3:O328,A3:A328,"Admin",C3:C328,"Desks")</f>
        <v>13742.6</v>
      </c>
    </row>
    <row r="5" spans="1:20" ht="15.6" x14ac:dyDescent="0.25">
      <c r="A5" s="137" t="s">
        <v>45</v>
      </c>
      <c r="B5" s="138"/>
      <c r="C5" s="139" t="s">
        <v>46</v>
      </c>
      <c r="D5" s="140"/>
      <c r="E5" s="141" t="s">
        <v>47</v>
      </c>
      <c r="F5" s="141"/>
      <c r="G5" s="81" t="s">
        <v>56</v>
      </c>
      <c r="H5" s="137"/>
      <c r="I5" s="138"/>
      <c r="J5" s="81" t="s">
        <v>62</v>
      </c>
      <c r="K5" s="81" t="s">
        <v>63</v>
      </c>
      <c r="L5" s="83" t="s">
        <v>51</v>
      </c>
      <c r="M5" s="24">
        <v>1</v>
      </c>
      <c r="N5" s="25">
        <v>226.95</v>
      </c>
      <c r="O5" s="61">
        <f t="shared" si="0"/>
        <v>226.95</v>
      </c>
      <c r="P5" s="81" t="s">
        <v>59</v>
      </c>
      <c r="Q5" s="44"/>
      <c r="R5" s="21" t="s">
        <v>60</v>
      </c>
      <c r="S5" s="21" t="s">
        <v>64</v>
      </c>
      <c r="T5" s="21">
        <f>SUMIFS(O3:O329,A3:A329,"Admin",C3:C329,"Tables")</f>
        <v>0</v>
      </c>
    </row>
    <row r="6" spans="1:20" ht="15.6" x14ac:dyDescent="0.25">
      <c r="A6" s="137" t="s">
        <v>45</v>
      </c>
      <c r="B6" s="138"/>
      <c r="C6" s="139" t="s">
        <v>46</v>
      </c>
      <c r="D6" s="140"/>
      <c r="E6" s="141" t="s">
        <v>47</v>
      </c>
      <c r="F6" s="141"/>
      <c r="G6" s="81" t="s">
        <v>48</v>
      </c>
      <c r="H6" s="137"/>
      <c r="I6" s="138"/>
      <c r="J6" s="81" t="s">
        <v>65</v>
      </c>
      <c r="K6" s="81" t="s">
        <v>66</v>
      </c>
      <c r="L6" s="83" t="s">
        <v>51</v>
      </c>
      <c r="M6" s="24">
        <v>23</v>
      </c>
      <c r="N6" s="25">
        <v>71.98</v>
      </c>
      <c r="O6" s="61">
        <f t="shared" si="0"/>
        <v>1655.5400000000002</v>
      </c>
      <c r="P6" s="81" t="s">
        <v>52</v>
      </c>
      <c r="Q6" s="44"/>
      <c r="R6" s="21" t="s">
        <v>60</v>
      </c>
      <c r="S6" s="21" t="s">
        <v>67</v>
      </c>
      <c r="T6" s="21">
        <f>SUMIFS(O3:O330,A3:A330,"Admin",C3:C330,"Chairs")</f>
        <v>24536</v>
      </c>
    </row>
    <row r="7" spans="1:20" ht="31.2" x14ac:dyDescent="0.25">
      <c r="A7" s="137" t="s">
        <v>45</v>
      </c>
      <c r="B7" s="138"/>
      <c r="C7" s="139" t="s">
        <v>61</v>
      </c>
      <c r="D7" s="140"/>
      <c r="E7" s="141" t="s">
        <v>47</v>
      </c>
      <c r="F7" s="141"/>
      <c r="G7" s="81" t="s">
        <v>68</v>
      </c>
      <c r="H7" s="137"/>
      <c r="I7" s="138"/>
      <c r="J7" s="81" t="s">
        <v>69</v>
      </c>
      <c r="K7" s="81" t="s">
        <v>70</v>
      </c>
      <c r="L7" s="83" t="s">
        <v>51</v>
      </c>
      <c r="M7" s="24">
        <v>302</v>
      </c>
      <c r="N7" s="25">
        <v>421.03</v>
      </c>
      <c r="O7" s="61">
        <f t="shared" si="0"/>
        <v>127151.06</v>
      </c>
      <c r="P7" s="81" t="s">
        <v>59</v>
      </c>
      <c r="Q7" s="44"/>
      <c r="R7" s="21" t="s">
        <v>60</v>
      </c>
      <c r="S7" s="21" t="s">
        <v>71</v>
      </c>
      <c r="T7" s="21">
        <f>SUMIFS(O3:O331,A3:A331,"Admin",C3:C331,"Task Chairs")</f>
        <v>4828</v>
      </c>
    </row>
    <row r="8" spans="1:20" ht="15.6" x14ac:dyDescent="0.25">
      <c r="A8" s="137" t="s">
        <v>45</v>
      </c>
      <c r="B8" s="138"/>
      <c r="C8" s="139" t="s">
        <v>64</v>
      </c>
      <c r="D8" s="140"/>
      <c r="E8" s="141" t="s">
        <v>47</v>
      </c>
      <c r="F8" s="141"/>
      <c r="G8" s="81" t="s">
        <v>68</v>
      </c>
      <c r="H8" s="137"/>
      <c r="I8" s="138"/>
      <c r="J8" s="81" t="s">
        <v>72</v>
      </c>
      <c r="K8" s="81"/>
      <c r="L8" s="83" t="s">
        <v>51</v>
      </c>
      <c r="M8" s="24">
        <v>1</v>
      </c>
      <c r="N8" s="25">
        <v>227.64</v>
      </c>
      <c r="O8" s="61">
        <f t="shared" si="0"/>
        <v>227.64</v>
      </c>
      <c r="P8" s="81" t="s">
        <v>59</v>
      </c>
      <c r="Q8" s="44"/>
      <c r="R8" s="21" t="s">
        <v>60</v>
      </c>
      <c r="S8" s="21" t="s">
        <v>73</v>
      </c>
      <c r="T8" s="21">
        <f>SUMIFS(O3:O332,A3:A332,"Admin",C3:C332,"Conference Table")</f>
        <v>13094.25</v>
      </c>
    </row>
    <row r="9" spans="1:20" ht="15.6" x14ac:dyDescent="0.25">
      <c r="A9" s="137" t="s">
        <v>45</v>
      </c>
      <c r="B9" s="138"/>
      <c r="C9" s="139" t="s">
        <v>64</v>
      </c>
      <c r="D9" s="140"/>
      <c r="E9" s="141" t="s">
        <v>47</v>
      </c>
      <c r="F9" s="141"/>
      <c r="G9" s="81" t="s">
        <v>68</v>
      </c>
      <c r="H9" s="137"/>
      <c r="I9" s="138"/>
      <c r="J9" s="81" t="s">
        <v>74</v>
      </c>
      <c r="K9" s="81"/>
      <c r="L9" s="83" t="s">
        <v>51</v>
      </c>
      <c r="M9" s="24">
        <v>3</v>
      </c>
      <c r="N9" s="25">
        <v>239.25</v>
      </c>
      <c r="O9" s="61">
        <f t="shared" si="0"/>
        <v>717.75</v>
      </c>
      <c r="P9" s="81" t="s">
        <v>59</v>
      </c>
      <c r="Q9" s="44"/>
    </row>
    <row r="10" spans="1:20" ht="15.6" x14ac:dyDescent="0.25">
      <c r="A10" s="137" t="s">
        <v>45</v>
      </c>
      <c r="B10" s="138"/>
      <c r="C10" s="139" t="s">
        <v>64</v>
      </c>
      <c r="D10" s="140"/>
      <c r="E10" s="141" t="s">
        <v>47</v>
      </c>
      <c r="F10" s="141"/>
      <c r="G10" s="81" t="s">
        <v>68</v>
      </c>
      <c r="H10" s="137"/>
      <c r="I10" s="138"/>
      <c r="J10" s="81" t="s">
        <v>75</v>
      </c>
      <c r="K10" s="81"/>
      <c r="L10" s="83" t="s">
        <v>51</v>
      </c>
      <c r="M10" s="24">
        <v>22</v>
      </c>
      <c r="N10" s="25">
        <v>283.61</v>
      </c>
      <c r="O10" s="61">
        <f t="shared" si="0"/>
        <v>6239.42</v>
      </c>
      <c r="P10" s="81" t="s">
        <v>59</v>
      </c>
      <c r="Q10" s="44"/>
    </row>
    <row r="11" spans="1:20" ht="15.6" x14ac:dyDescent="0.25">
      <c r="A11" s="137" t="s">
        <v>45</v>
      </c>
      <c r="B11" s="138"/>
      <c r="C11" s="139" t="s">
        <v>64</v>
      </c>
      <c r="D11" s="140"/>
      <c r="E11" s="141" t="s">
        <v>47</v>
      </c>
      <c r="F11" s="141"/>
      <c r="G11" s="81" t="s">
        <v>68</v>
      </c>
      <c r="H11" s="137"/>
      <c r="I11" s="138"/>
      <c r="J11" s="81" t="s">
        <v>76</v>
      </c>
      <c r="K11" s="81"/>
      <c r="L11" s="83" t="s">
        <v>51</v>
      </c>
      <c r="M11" s="24">
        <v>29</v>
      </c>
      <c r="N11" s="25">
        <v>388.03</v>
      </c>
      <c r="O11" s="61">
        <f t="shared" si="0"/>
        <v>11252.869999999999</v>
      </c>
      <c r="P11" s="81" t="s">
        <v>59</v>
      </c>
      <c r="Q11" s="44"/>
    </row>
    <row r="12" spans="1:20" ht="15.6" x14ac:dyDescent="0.25">
      <c r="A12" s="137" t="s">
        <v>45</v>
      </c>
      <c r="B12" s="138"/>
      <c r="C12" s="139" t="s">
        <v>64</v>
      </c>
      <c r="D12" s="140"/>
      <c r="E12" s="141" t="s">
        <v>47</v>
      </c>
      <c r="F12" s="141"/>
      <c r="G12" s="81" t="s">
        <v>68</v>
      </c>
      <c r="H12" s="137"/>
      <c r="I12" s="138"/>
      <c r="J12" s="81" t="s">
        <v>77</v>
      </c>
      <c r="K12" s="81"/>
      <c r="L12" s="83" t="s">
        <v>51</v>
      </c>
      <c r="M12" s="24">
        <v>1</v>
      </c>
      <c r="N12" s="25">
        <v>254.26</v>
      </c>
      <c r="O12" s="61">
        <f t="shared" si="0"/>
        <v>254.26</v>
      </c>
      <c r="P12" s="81" t="s">
        <v>59</v>
      </c>
      <c r="Q12" s="44"/>
    </row>
    <row r="13" spans="1:20" ht="15.6" x14ac:dyDescent="0.25">
      <c r="A13" s="137" t="s">
        <v>45</v>
      </c>
      <c r="B13" s="138"/>
      <c r="C13" s="139" t="s">
        <v>64</v>
      </c>
      <c r="D13" s="140"/>
      <c r="E13" s="141" t="s">
        <v>47</v>
      </c>
      <c r="F13" s="141"/>
      <c r="G13" s="81" t="s">
        <v>68</v>
      </c>
      <c r="H13" s="137"/>
      <c r="I13" s="138"/>
      <c r="J13" s="81" t="s">
        <v>78</v>
      </c>
      <c r="K13" s="81"/>
      <c r="L13" s="83" t="s">
        <v>51</v>
      </c>
      <c r="M13" s="24">
        <v>1</v>
      </c>
      <c r="N13" s="25">
        <v>224.91</v>
      </c>
      <c r="O13" s="61">
        <f t="shared" si="0"/>
        <v>224.91</v>
      </c>
      <c r="P13" s="81" t="s">
        <v>59</v>
      </c>
      <c r="Q13" s="44"/>
    </row>
    <row r="14" spans="1:20" ht="15.6" x14ac:dyDescent="0.25">
      <c r="A14" s="137" t="s">
        <v>45</v>
      </c>
      <c r="B14" s="138"/>
      <c r="C14" s="139" t="s">
        <v>64</v>
      </c>
      <c r="D14" s="140"/>
      <c r="E14" s="141" t="s">
        <v>47</v>
      </c>
      <c r="F14" s="141"/>
      <c r="G14" s="81" t="s">
        <v>68</v>
      </c>
      <c r="H14" s="137"/>
      <c r="I14" s="138"/>
      <c r="J14" s="81" t="s">
        <v>79</v>
      </c>
      <c r="K14" s="81"/>
      <c r="L14" s="83" t="s">
        <v>51</v>
      </c>
      <c r="M14" s="24">
        <v>2</v>
      </c>
      <c r="N14" s="25">
        <v>247.05</v>
      </c>
      <c r="O14" s="61">
        <f t="shared" si="0"/>
        <v>494.1</v>
      </c>
      <c r="P14" s="81" t="s">
        <v>59</v>
      </c>
      <c r="Q14" s="44"/>
    </row>
    <row r="15" spans="1:20" ht="15.6" x14ac:dyDescent="0.25">
      <c r="A15" s="137" t="s">
        <v>45</v>
      </c>
      <c r="B15" s="138"/>
      <c r="C15" s="139" t="s">
        <v>64</v>
      </c>
      <c r="D15" s="140"/>
      <c r="E15" s="141" t="s">
        <v>47</v>
      </c>
      <c r="F15" s="141"/>
      <c r="G15" s="81" t="s">
        <v>56</v>
      </c>
      <c r="H15" s="137"/>
      <c r="I15" s="138"/>
      <c r="J15" s="81" t="s">
        <v>80</v>
      </c>
      <c r="K15" s="81" t="s">
        <v>81</v>
      </c>
      <c r="L15" s="83" t="s">
        <v>51</v>
      </c>
      <c r="M15" s="24">
        <v>4</v>
      </c>
      <c r="N15" s="25">
        <v>573.24</v>
      </c>
      <c r="O15" s="61">
        <f t="shared" si="0"/>
        <v>2292.96</v>
      </c>
      <c r="P15" s="81" t="s">
        <v>59</v>
      </c>
      <c r="Q15" s="44"/>
    </row>
    <row r="16" spans="1:20" ht="15.6" x14ac:dyDescent="0.25">
      <c r="A16" s="137" t="s">
        <v>45</v>
      </c>
      <c r="B16" s="138"/>
      <c r="C16" s="139" t="s">
        <v>46</v>
      </c>
      <c r="D16" s="140"/>
      <c r="E16" s="141" t="s">
        <v>47</v>
      </c>
      <c r="F16" s="141"/>
      <c r="G16" s="81" t="s">
        <v>82</v>
      </c>
      <c r="H16" s="137"/>
      <c r="I16" s="138"/>
      <c r="J16" s="81" t="s">
        <v>83</v>
      </c>
      <c r="K16" s="81">
        <v>6200</v>
      </c>
      <c r="L16" s="83" t="s">
        <v>51</v>
      </c>
      <c r="M16" s="24">
        <v>40</v>
      </c>
      <c r="N16" s="25">
        <v>23.22</v>
      </c>
      <c r="O16" s="61">
        <f t="shared" si="0"/>
        <v>928.8</v>
      </c>
      <c r="P16" s="81" t="s">
        <v>52</v>
      </c>
      <c r="Q16" s="44"/>
    </row>
    <row r="17" spans="1:17" ht="15.6" x14ac:dyDescent="0.25">
      <c r="A17" s="137" t="s">
        <v>45</v>
      </c>
      <c r="B17" s="138"/>
      <c r="C17" s="139" t="s">
        <v>64</v>
      </c>
      <c r="D17" s="140"/>
      <c r="E17" s="141" t="s">
        <v>47</v>
      </c>
      <c r="F17" s="141"/>
      <c r="G17" s="81" t="s">
        <v>56</v>
      </c>
      <c r="H17" s="137" t="s">
        <v>84</v>
      </c>
      <c r="I17" s="138"/>
      <c r="J17" s="81" t="s">
        <v>85</v>
      </c>
      <c r="K17" s="81" t="s">
        <v>86</v>
      </c>
      <c r="L17" s="83" t="s">
        <v>51</v>
      </c>
      <c r="M17" s="24">
        <v>2</v>
      </c>
      <c r="N17" s="25">
        <v>793.05</v>
      </c>
      <c r="O17" s="61">
        <f t="shared" si="0"/>
        <v>1586.1</v>
      </c>
      <c r="P17" s="81" t="s">
        <v>59</v>
      </c>
      <c r="Q17" s="44"/>
    </row>
    <row r="18" spans="1:17" ht="15.6" x14ac:dyDescent="0.25">
      <c r="A18" s="137" t="s">
        <v>87</v>
      </c>
      <c r="B18" s="138"/>
      <c r="C18" s="139" t="s">
        <v>64</v>
      </c>
      <c r="D18" s="140"/>
      <c r="E18" s="141" t="s">
        <v>47</v>
      </c>
      <c r="F18" s="141"/>
      <c r="G18" s="81" t="s">
        <v>88</v>
      </c>
      <c r="H18" s="137"/>
      <c r="I18" s="138"/>
      <c r="J18" s="81" t="s">
        <v>89</v>
      </c>
      <c r="K18" s="81" t="s">
        <v>90</v>
      </c>
      <c r="L18" s="83" t="s">
        <v>51</v>
      </c>
      <c r="M18" s="24">
        <v>6</v>
      </c>
      <c r="N18" s="25">
        <v>820.96</v>
      </c>
      <c r="O18" s="61">
        <f t="shared" si="0"/>
        <v>4925.76</v>
      </c>
      <c r="P18" s="81" t="s">
        <v>52</v>
      </c>
      <c r="Q18" s="44"/>
    </row>
    <row r="19" spans="1:17" ht="15.6" x14ac:dyDescent="0.25">
      <c r="A19" s="137" t="s">
        <v>87</v>
      </c>
      <c r="B19" s="138"/>
      <c r="C19" s="139" t="s">
        <v>46</v>
      </c>
      <c r="D19" s="140"/>
      <c r="E19" s="141" t="s">
        <v>47</v>
      </c>
      <c r="F19" s="141"/>
      <c r="G19" s="81" t="s">
        <v>88</v>
      </c>
      <c r="H19" s="137" t="s">
        <v>91</v>
      </c>
      <c r="I19" s="138"/>
      <c r="J19" s="81" t="s">
        <v>92</v>
      </c>
      <c r="K19" s="81" t="s">
        <v>93</v>
      </c>
      <c r="L19" s="83" t="s">
        <v>51</v>
      </c>
      <c r="M19" s="24">
        <v>24</v>
      </c>
      <c r="N19" s="25">
        <v>352.24</v>
      </c>
      <c r="O19" s="61">
        <f t="shared" si="0"/>
        <v>8453.76</v>
      </c>
      <c r="P19" s="81" t="s">
        <v>52</v>
      </c>
      <c r="Q19" s="44"/>
    </row>
    <row r="20" spans="1:17" ht="15.6" x14ac:dyDescent="0.25">
      <c r="A20" s="137" t="s">
        <v>45</v>
      </c>
      <c r="B20" s="138"/>
      <c r="C20" s="139" t="s">
        <v>64</v>
      </c>
      <c r="D20" s="140"/>
      <c r="E20" s="141" t="s">
        <v>47</v>
      </c>
      <c r="F20" s="141"/>
      <c r="G20" s="81" t="s">
        <v>56</v>
      </c>
      <c r="H20" s="137" t="s">
        <v>84</v>
      </c>
      <c r="I20" s="138"/>
      <c r="J20" s="81" t="s">
        <v>94</v>
      </c>
      <c r="K20" s="81" t="s">
        <v>95</v>
      </c>
      <c r="L20" s="83" t="s">
        <v>51</v>
      </c>
      <c r="M20" s="24">
        <v>1</v>
      </c>
      <c r="N20" s="25">
        <v>837.93</v>
      </c>
      <c r="O20" s="61">
        <f t="shared" si="0"/>
        <v>837.93</v>
      </c>
      <c r="P20" s="81" t="s">
        <v>59</v>
      </c>
      <c r="Q20" s="44"/>
    </row>
    <row r="21" spans="1:17" ht="15.6" x14ac:dyDescent="0.25">
      <c r="A21" s="137" t="s">
        <v>45</v>
      </c>
      <c r="B21" s="138"/>
      <c r="C21" s="139" t="s">
        <v>61</v>
      </c>
      <c r="D21" s="140"/>
      <c r="E21" s="141" t="s">
        <v>47</v>
      </c>
      <c r="F21" s="141"/>
      <c r="G21" s="81" t="s">
        <v>96</v>
      </c>
      <c r="H21" s="137" t="s">
        <v>97</v>
      </c>
      <c r="I21" s="138"/>
      <c r="J21" s="81" t="s">
        <v>98</v>
      </c>
      <c r="K21" s="81" t="s">
        <v>99</v>
      </c>
      <c r="L21" s="83" t="s">
        <v>51</v>
      </c>
      <c r="M21" s="24">
        <v>46</v>
      </c>
      <c r="N21" s="25">
        <v>549.6</v>
      </c>
      <c r="O21" s="61">
        <f t="shared" si="0"/>
        <v>25281.600000000002</v>
      </c>
      <c r="P21" s="81" t="s">
        <v>52</v>
      </c>
      <c r="Q21" s="44"/>
    </row>
    <row r="22" spans="1:17" ht="15.6" x14ac:dyDescent="0.25">
      <c r="A22" s="137" t="s">
        <v>45</v>
      </c>
      <c r="B22" s="138"/>
      <c r="C22" s="139" t="s">
        <v>61</v>
      </c>
      <c r="D22" s="140"/>
      <c r="E22" s="141" t="s">
        <v>47</v>
      </c>
      <c r="F22" s="141"/>
      <c r="G22" s="81" t="s">
        <v>96</v>
      </c>
      <c r="H22" s="137" t="s">
        <v>97</v>
      </c>
      <c r="I22" s="138"/>
      <c r="J22" s="81" t="s">
        <v>98</v>
      </c>
      <c r="K22" s="81" t="s">
        <v>100</v>
      </c>
      <c r="L22" s="83" t="s">
        <v>51</v>
      </c>
      <c r="M22" s="24">
        <v>4</v>
      </c>
      <c r="N22" s="25">
        <v>501.6</v>
      </c>
      <c r="O22" s="61">
        <f t="shared" si="0"/>
        <v>2006.4</v>
      </c>
      <c r="P22" s="81" t="s">
        <v>52</v>
      </c>
      <c r="Q22" s="44"/>
    </row>
    <row r="23" spans="1:17" ht="15.6" x14ac:dyDescent="0.25">
      <c r="A23" s="137" t="s">
        <v>60</v>
      </c>
      <c r="B23" s="138"/>
      <c r="C23" s="139"/>
      <c r="D23" s="140"/>
      <c r="E23" s="141" t="s">
        <v>47</v>
      </c>
      <c r="F23" s="141"/>
      <c r="G23" s="81" t="s">
        <v>96</v>
      </c>
      <c r="H23" s="137"/>
      <c r="I23" s="138"/>
      <c r="J23" s="81" t="s">
        <v>101</v>
      </c>
      <c r="K23" s="81" t="s">
        <v>102</v>
      </c>
      <c r="L23" s="83" t="s">
        <v>51</v>
      </c>
      <c r="M23" s="24">
        <v>1</v>
      </c>
      <c r="N23" s="25">
        <v>427.2</v>
      </c>
      <c r="O23" s="61">
        <f t="shared" si="0"/>
        <v>427.2</v>
      </c>
      <c r="P23" s="81" t="s">
        <v>52</v>
      </c>
      <c r="Q23" s="44"/>
    </row>
    <row r="24" spans="1:17" ht="15.6" x14ac:dyDescent="0.25">
      <c r="A24" s="137" t="s">
        <v>60</v>
      </c>
      <c r="B24" s="138"/>
      <c r="C24" s="139"/>
      <c r="D24" s="140"/>
      <c r="E24" s="141" t="s">
        <v>47</v>
      </c>
      <c r="F24" s="141"/>
      <c r="G24" s="81" t="s">
        <v>96</v>
      </c>
      <c r="H24" s="137"/>
      <c r="I24" s="138"/>
      <c r="J24" s="81" t="s">
        <v>103</v>
      </c>
      <c r="K24" s="81" t="s">
        <v>104</v>
      </c>
      <c r="L24" s="83" t="s">
        <v>51</v>
      </c>
      <c r="M24" s="24">
        <v>7</v>
      </c>
      <c r="N24" s="25">
        <v>595.20000000000005</v>
      </c>
      <c r="O24" s="61">
        <f t="shared" si="0"/>
        <v>4166.4000000000005</v>
      </c>
      <c r="P24" s="81" t="s">
        <v>52</v>
      </c>
      <c r="Q24" s="44"/>
    </row>
    <row r="25" spans="1:17" ht="15.6" x14ac:dyDescent="0.25">
      <c r="A25" s="137" t="s">
        <v>60</v>
      </c>
      <c r="B25" s="138"/>
      <c r="C25" s="139"/>
      <c r="D25" s="140"/>
      <c r="E25" s="141" t="s">
        <v>47</v>
      </c>
      <c r="F25" s="141"/>
      <c r="G25" s="81" t="s">
        <v>96</v>
      </c>
      <c r="H25" s="137"/>
      <c r="I25" s="138"/>
      <c r="J25" s="81" t="s">
        <v>105</v>
      </c>
      <c r="K25" s="81" t="s">
        <v>106</v>
      </c>
      <c r="L25" s="83" t="s">
        <v>51</v>
      </c>
      <c r="M25" s="24">
        <v>9</v>
      </c>
      <c r="N25" s="25">
        <v>771.84</v>
      </c>
      <c r="O25" s="61">
        <f t="shared" si="0"/>
        <v>6946.56</v>
      </c>
      <c r="P25" s="81" t="s">
        <v>52</v>
      </c>
      <c r="Q25" s="44"/>
    </row>
    <row r="26" spans="1:17" ht="15.6" x14ac:dyDescent="0.25">
      <c r="A26" s="137" t="s">
        <v>60</v>
      </c>
      <c r="B26" s="138"/>
      <c r="C26" s="139"/>
      <c r="D26" s="140"/>
      <c r="E26" s="141" t="s">
        <v>47</v>
      </c>
      <c r="F26" s="141"/>
      <c r="G26" s="81" t="s">
        <v>96</v>
      </c>
      <c r="H26" s="137"/>
      <c r="I26" s="138"/>
      <c r="J26" s="81" t="s">
        <v>107</v>
      </c>
      <c r="K26" s="81" t="s">
        <v>108</v>
      </c>
      <c r="L26" s="83" t="s">
        <v>51</v>
      </c>
      <c r="M26" s="24">
        <v>1</v>
      </c>
      <c r="N26" s="25">
        <v>252</v>
      </c>
      <c r="O26" s="61">
        <f t="shared" si="0"/>
        <v>252</v>
      </c>
      <c r="P26" s="81" t="s">
        <v>52</v>
      </c>
      <c r="Q26" s="44"/>
    </row>
    <row r="27" spans="1:17" ht="15.6" x14ac:dyDescent="0.25">
      <c r="A27" s="137" t="s">
        <v>60</v>
      </c>
      <c r="B27" s="138"/>
      <c r="C27" s="139"/>
      <c r="D27" s="140"/>
      <c r="E27" s="141" t="s">
        <v>47</v>
      </c>
      <c r="F27" s="141"/>
      <c r="G27" s="81" t="s">
        <v>96</v>
      </c>
      <c r="H27" s="137"/>
      <c r="I27" s="138"/>
      <c r="J27" s="81" t="s">
        <v>109</v>
      </c>
      <c r="K27" s="81" t="s">
        <v>110</v>
      </c>
      <c r="L27" s="83" t="s">
        <v>51</v>
      </c>
      <c r="M27" s="24">
        <v>6</v>
      </c>
      <c r="N27" s="25">
        <v>224.64</v>
      </c>
      <c r="O27" s="61">
        <f t="shared" si="0"/>
        <v>1347.84</v>
      </c>
      <c r="P27" s="81" t="s">
        <v>52</v>
      </c>
      <c r="Q27" s="44"/>
    </row>
    <row r="28" spans="1:17" ht="15.6" x14ac:dyDescent="0.25">
      <c r="A28" s="137" t="s">
        <v>45</v>
      </c>
      <c r="B28" s="138"/>
      <c r="C28" s="139"/>
      <c r="D28" s="140"/>
      <c r="E28" s="141" t="s">
        <v>47</v>
      </c>
      <c r="F28" s="141"/>
      <c r="G28" s="81" t="s">
        <v>96</v>
      </c>
      <c r="H28" s="137"/>
      <c r="I28" s="138"/>
      <c r="J28" s="81" t="s">
        <v>111</v>
      </c>
      <c r="K28" s="81" t="s">
        <v>112</v>
      </c>
      <c r="L28" s="83" t="s">
        <v>51</v>
      </c>
      <c r="M28" s="24">
        <v>33</v>
      </c>
      <c r="N28" s="25">
        <v>399.36</v>
      </c>
      <c r="O28" s="61">
        <f t="shared" si="0"/>
        <v>13178.880000000001</v>
      </c>
      <c r="P28" s="81" t="s">
        <v>52</v>
      </c>
      <c r="Q28" s="44"/>
    </row>
    <row r="29" spans="1:17" ht="15.6" x14ac:dyDescent="0.25">
      <c r="A29" s="137" t="s">
        <v>113</v>
      </c>
      <c r="B29" s="138"/>
      <c r="C29" s="139" t="s">
        <v>46</v>
      </c>
      <c r="D29" s="140"/>
      <c r="E29" s="141" t="s">
        <v>47</v>
      </c>
      <c r="F29" s="141"/>
      <c r="G29" s="81" t="s">
        <v>82</v>
      </c>
      <c r="H29" s="137"/>
      <c r="I29" s="138"/>
      <c r="J29" s="81" t="s">
        <v>114</v>
      </c>
      <c r="K29" s="81">
        <v>8800</v>
      </c>
      <c r="L29" s="83" t="s">
        <v>51</v>
      </c>
      <c r="M29" s="24">
        <v>382</v>
      </c>
      <c r="N29" s="25">
        <v>55.62</v>
      </c>
      <c r="O29" s="61">
        <f t="shared" si="0"/>
        <v>21246.84</v>
      </c>
      <c r="P29" s="81" t="s">
        <v>52</v>
      </c>
      <c r="Q29" s="44"/>
    </row>
    <row r="30" spans="1:17" ht="15.6" x14ac:dyDescent="0.25">
      <c r="A30" s="137" t="s">
        <v>113</v>
      </c>
      <c r="B30" s="138"/>
      <c r="C30" s="139" t="s">
        <v>46</v>
      </c>
      <c r="D30" s="140"/>
      <c r="E30" s="141" t="s">
        <v>47</v>
      </c>
      <c r="F30" s="141"/>
      <c r="G30" s="81" t="s">
        <v>82</v>
      </c>
      <c r="H30" s="137"/>
      <c r="I30" s="138"/>
      <c r="J30" s="81" t="s">
        <v>114</v>
      </c>
      <c r="K30" s="81">
        <v>8800</v>
      </c>
      <c r="L30" s="83" t="s">
        <v>51</v>
      </c>
      <c r="M30" s="24">
        <v>18</v>
      </c>
      <c r="N30" s="25">
        <v>55.62</v>
      </c>
      <c r="O30" s="61">
        <f t="shared" si="0"/>
        <v>1001.16</v>
      </c>
      <c r="P30" s="81" t="s">
        <v>52</v>
      </c>
      <c r="Q30" s="44"/>
    </row>
    <row r="31" spans="1:17" ht="15.6" x14ac:dyDescent="0.25">
      <c r="A31" s="137" t="s">
        <v>113</v>
      </c>
      <c r="B31" s="138"/>
      <c r="C31" s="139" t="s">
        <v>115</v>
      </c>
      <c r="D31" s="140"/>
      <c r="E31" s="141" t="s">
        <v>47</v>
      </c>
      <c r="F31" s="141"/>
      <c r="G31" s="81" t="s">
        <v>82</v>
      </c>
      <c r="H31" s="137"/>
      <c r="I31" s="138"/>
      <c r="J31" s="81" t="s">
        <v>116</v>
      </c>
      <c r="K31" s="81"/>
      <c r="L31" s="83" t="s">
        <v>51</v>
      </c>
      <c r="M31" s="24">
        <v>10</v>
      </c>
      <c r="N31" s="25">
        <v>111.78</v>
      </c>
      <c r="O31" s="61">
        <f t="shared" si="0"/>
        <v>1117.8</v>
      </c>
      <c r="P31" s="81" t="s">
        <v>52</v>
      </c>
      <c r="Q31" s="44"/>
    </row>
    <row r="32" spans="1:17" ht="15.6" x14ac:dyDescent="0.25">
      <c r="A32" s="137" t="s">
        <v>45</v>
      </c>
      <c r="B32" s="138"/>
      <c r="C32" s="139" t="s">
        <v>46</v>
      </c>
      <c r="D32" s="140"/>
      <c r="E32" s="141" t="s">
        <v>47</v>
      </c>
      <c r="F32" s="141"/>
      <c r="G32" s="81" t="s">
        <v>117</v>
      </c>
      <c r="H32" s="137"/>
      <c r="I32" s="138"/>
      <c r="J32" s="81" t="s">
        <v>118</v>
      </c>
      <c r="K32" s="81" t="s">
        <v>119</v>
      </c>
      <c r="L32" s="83" t="s">
        <v>51</v>
      </c>
      <c r="M32" s="24">
        <v>43</v>
      </c>
      <c r="N32" s="25">
        <v>284</v>
      </c>
      <c r="O32" s="61">
        <f t="shared" si="0"/>
        <v>12212</v>
      </c>
      <c r="P32" s="81" t="s">
        <v>52</v>
      </c>
      <c r="Q32" s="44"/>
    </row>
    <row r="33" spans="1:17" ht="15.6" x14ac:dyDescent="0.25">
      <c r="A33" s="137" t="s">
        <v>60</v>
      </c>
      <c r="B33" s="138"/>
      <c r="C33" s="139" t="s">
        <v>71</v>
      </c>
      <c r="D33" s="140"/>
      <c r="E33" s="141" t="s">
        <v>47</v>
      </c>
      <c r="F33" s="141"/>
      <c r="G33" s="81" t="s">
        <v>117</v>
      </c>
      <c r="H33" s="137"/>
      <c r="I33" s="138"/>
      <c r="J33" s="81" t="s">
        <v>120</v>
      </c>
      <c r="K33" s="81" t="s">
        <v>119</v>
      </c>
      <c r="L33" s="83" t="s">
        <v>51</v>
      </c>
      <c r="M33" s="24">
        <v>17</v>
      </c>
      <c r="N33" s="25">
        <v>284</v>
      </c>
      <c r="O33" s="61">
        <f t="shared" si="0"/>
        <v>4828</v>
      </c>
      <c r="P33" s="81" t="s">
        <v>52</v>
      </c>
      <c r="Q33" s="44"/>
    </row>
    <row r="34" spans="1:17" ht="15.6" x14ac:dyDescent="0.25">
      <c r="A34" s="137" t="s">
        <v>60</v>
      </c>
      <c r="B34" s="138"/>
      <c r="C34" s="139" t="s">
        <v>73</v>
      </c>
      <c r="D34" s="140"/>
      <c r="E34" s="141" t="s">
        <v>47</v>
      </c>
      <c r="F34" s="141"/>
      <c r="G34" s="81" t="s">
        <v>56</v>
      </c>
      <c r="H34" s="137" t="s">
        <v>121</v>
      </c>
      <c r="I34" s="138"/>
      <c r="J34" s="81" t="s">
        <v>122</v>
      </c>
      <c r="K34" s="81" t="s">
        <v>123</v>
      </c>
      <c r="L34" s="83" t="s">
        <v>51</v>
      </c>
      <c r="M34" s="24">
        <v>1</v>
      </c>
      <c r="N34" s="25">
        <v>4097.34</v>
      </c>
      <c r="O34" s="61">
        <f t="shared" si="0"/>
        <v>4097.34</v>
      </c>
      <c r="P34" s="81" t="s">
        <v>59</v>
      </c>
      <c r="Q34" s="44"/>
    </row>
    <row r="35" spans="1:17" ht="15.6" x14ac:dyDescent="0.25">
      <c r="A35" s="137" t="s">
        <v>60</v>
      </c>
      <c r="B35" s="138"/>
      <c r="C35" s="139" t="s">
        <v>73</v>
      </c>
      <c r="D35" s="140"/>
      <c r="E35" s="141" t="s">
        <v>47</v>
      </c>
      <c r="F35" s="141"/>
      <c r="G35" s="81" t="s">
        <v>56</v>
      </c>
      <c r="H35" s="137" t="s">
        <v>121</v>
      </c>
      <c r="I35" s="138"/>
      <c r="J35" s="81" t="s">
        <v>124</v>
      </c>
      <c r="K35" s="81" t="s">
        <v>125</v>
      </c>
      <c r="L35" s="83" t="s">
        <v>51</v>
      </c>
      <c r="M35" s="24">
        <v>1</v>
      </c>
      <c r="N35" s="25">
        <v>5645.7</v>
      </c>
      <c r="O35" s="61">
        <f t="shared" si="0"/>
        <v>5645.7</v>
      </c>
      <c r="P35" s="81" t="s">
        <v>59</v>
      </c>
      <c r="Q35" s="44"/>
    </row>
    <row r="36" spans="1:17" ht="15.6" x14ac:dyDescent="0.25">
      <c r="A36" s="137" t="s">
        <v>60</v>
      </c>
      <c r="B36" s="138"/>
      <c r="C36" s="139" t="s">
        <v>73</v>
      </c>
      <c r="D36" s="140"/>
      <c r="E36" s="141" t="s">
        <v>47</v>
      </c>
      <c r="F36" s="141"/>
      <c r="G36" s="81" t="s">
        <v>56</v>
      </c>
      <c r="H36" s="137" t="s">
        <v>121</v>
      </c>
      <c r="I36" s="138"/>
      <c r="J36" s="81" t="s">
        <v>126</v>
      </c>
      <c r="K36" s="81" t="s">
        <v>127</v>
      </c>
      <c r="L36" s="83" t="s">
        <v>51</v>
      </c>
      <c r="M36" s="24">
        <v>1</v>
      </c>
      <c r="N36" s="25">
        <v>3351.21</v>
      </c>
      <c r="O36" s="61">
        <f t="shared" si="0"/>
        <v>3351.21</v>
      </c>
      <c r="P36" s="81" t="s">
        <v>59</v>
      </c>
      <c r="Q36" s="44"/>
    </row>
    <row r="37" spans="1:17" ht="15.6" x14ac:dyDescent="0.25">
      <c r="A37" s="137" t="s">
        <v>87</v>
      </c>
      <c r="B37" s="138"/>
      <c r="C37" s="139" t="s">
        <v>64</v>
      </c>
      <c r="D37" s="140"/>
      <c r="E37" s="141" t="s">
        <v>47</v>
      </c>
      <c r="F37" s="141"/>
      <c r="G37" s="81" t="s">
        <v>56</v>
      </c>
      <c r="H37" s="137" t="s">
        <v>128</v>
      </c>
      <c r="I37" s="138"/>
      <c r="J37" s="81" t="s">
        <v>129</v>
      </c>
      <c r="K37" s="81"/>
      <c r="L37" s="83" t="s">
        <v>51</v>
      </c>
      <c r="M37" s="24">
        <v>1</v>
      </c>
      <c r="N37" s="25">
        <v>706.35</v>
      </c>
      <c r="O37" s="61">
        <f t="shared" si="0"/>
        <v>706.35</v>
      </c>
      <c r="P37" s="81" t="s">
        <v>52</v>
      </c>
      <c r="Q37" s="44"/>
    </row>
    <row r="38" spans="1:17" ht="15.6" x14ac:dyDescent="0.25">
      <c r="A38" s="137" t="s">
        <v>113</v>
      </c>
      <c r="B38" s="138"/>
      <c r="C38" s="139" t="s">
        <v>64</v>
      </c>
      <c r="D38" s="140"/>
      <c r="E38" s="141" t="s">
        <v>47</v>
      </c>
      <c r="F38" s="141"/>
      <c r="G38" s="81" t="s">
        <v>82</v>
      </c>
      <c r="H38" s="137"/>
      <c r="I38" s="138"/>
      <c r="J38" s="81" t="s">
        <v>130</v>
      </c>
      <c r="K38" s="81" t="s">
        <v>131</v>
      </c>
      <c r="L38" s="83" t="s">
        <v>51</v>
      </c>
      <c r="M38" s="24">
        <v>20</v>
      </c>
      <c r="N38" s="25">
        <v>60.32</v>
      </c>
      <c r="O38" s="61">
        <f t="shared" si="0"/>
        <v>1206.4000000000001</v>
      </c>
      <c r="P38" s="81" t="s">
        <v>52</v>
      </c>
      <c r="Q38" s="44"/>
    </row>
    <row r="39" spans="1:17" ht="15.6" x14ac:dyDescent="0.25">
      <c r="A39" s="137" t="s">
        <v>113</v>
      </c>
      <c r="B39" s="138"/>
      <c r="C39" s="139" t="s">
        <v>115</v>
      </c>
      <c r="D39" s="140"/>
      <c r="E39" s="141" t="s">
        <v>47</v>
      </c>
      <c r="F39" s="141"/>
      <c r="G39" s="81" t="s">
        <v>82</v>
      </c>
      <c r="H39" s="137"/>
      <c r="I39" s="138"/>
      <c r="J39" s="81" t="s">
        <v>116</v>
      </c>
      <c r="K39" s="81" t="s">
        <v>132</v>
      </c>
      <c r="L39" s="83" t="s">
        <v>51</v>
      </c>
      <c r="M39" s="24">
        <v>2</v>
      </c>
      <c r="N39" s="25">
        <v>167.62</v>
      </c>
      <c r="O39" s="61">
        <f t="shared" si="0"/>
        <v>335.24</v>
      </c>
      <c r="P39" s="81" t="s">
        <v>52</v>
      </c>
      <c r="Q39" s="44"/>
    </row>
    <row r="40" spans="1:17" ht="15.6" x14ac:dyDescent="0.25">
      <c r="A40" s="137" t="s">
        <v>87</v>
      </c>
      <c r="B40" s="138"/>
      <c r="C40" s="139" t="s">
        <v>133</v>
      </c>
      <c r="D40" s="140"/>
      <c r="E40" s="141" t="s">
        <v>47</v>
      </c>
      <c r="F40" s="141"/>
      <c r="G40" s="81"/>
      <c r="H40" s="137"/>
      <c r="I40" s="138"/>
      <c r="J40" s="81" t="s">
        <v>134</v>
      </c>
      <c r="K40" s="81" t="s">
        <v>135</v>
      </c>
      <c r="L40" s="83" t="s">
        <v>51</v>
      </c>
      <c r="M40" s="24">
        <v>105</v>
      </c>
      <c r="N40" s="25">
        <v>343</v>
      </c>
      <c r="O40" s="61">
        <f t="shared" si="0"/>
        <v>36015</v>
      </c>
      <c r="P40" s="81" t="s">
        <v>52</v>
      </c>
      <c r="Q40" s="44"/>
    </row>
    <row r="41" spans="1:17" ht="15.6" x14ac:dyDescent="0.25">
      <c r="A41" s="137" t="s">
        <v>113</v>
      </c>
      <c r="B41" s="138"/>
      <c r="C41" s="139" t="s">
        <v>46</v>
      </c>
      <c r="D41" s="140"/>
      <c r="E41" s="141" t="s">
        <v>47</v>
      </c>
      <c r="F41" s="141"/>
      <c r="G41" s="81" t="s">
        <v>56</v>
      </c>
      <c r="H41" s="137" t="s">
        <v>136</v>
      </c>
      <c r="I41" s="138"/>
      <c r="J41" s="81" t="s">
        <v>137</v>
      </c>
      <c r="K41" s="81" t="s">
        <v>138</v>
      </c>
      <c r="L41" s="83" t="s">
        <v>51</v>
      </c>
      <c r="M41" s="24">
        <v>5</v>
      </c>
      <c r="N41" s="25">
        <v>1517.76</v>
      </c>
      <c r="O41" s="61">
        <f t="shared" si="0"/>
        <v>7588.8</v>
      </c>
      <c r="P41" s="81" t="s">
        <v>59</v>
      </c>
      <c r="Q41" s="44"/>
    </row>
    <row r="42" spans="1:17" ht="15.6" x14ac:dyDescent="0.25">
      <c r="A42" s="137" t="s">
        <v>45</v>
      </c>
      <c r="B42" s="138"/>
      <c r="C42" s="139" t="s">
        <v>46</v>
      </c>
      <c r="D42" s="140"/>
      <c r="E42" s="141" t="s">
        <v>139</v>
      </c>
      <c r="F42" s="141"/>
      <c r="G42" s="81" t="s">
        <v>140</v>
      </c>
      <c r="H42" s="137"/>
      <c r="I42" s="138"/>
      <c r="J42" s="81" t="s">
        <v>141</v>
      </c>
      <c r="K42" s="81">
        <v>938121</v>
      </c>
      <c r="L42" s="83" t="s">
        <v>51</v>
      </c>
      <c r="M42" s="24">
        <v>31</v>
      </c>
      <c r="N42" s="25">
        <v>74</v>
      </c>
      <c r="O42" s="61">
        <f t="shared" si="0"/>
        <v>2294</v>
      </c>
      <c r="P42" s="81" t="s">
        <v>59</v>
      </c>
      <c r="Q42" s="44"/>
    </row>
    <row r="43" spans="1:17" ht="15.6" x14ac:dyDescent="0.25">
      <c r="A43" s="137" t="s">
        <v>45</v>
      </c>
      <c r="B43" s="138"/>
      <c r="C43" s="139"/>
      <c r="D43" s="140"/>
      <c r="E43" s="141" t="s">
        <v>142</v>
      </c>
      <c r="F43" s="141"/>
      <c r="G43" s="81"/>
      <c r="H43" s="137"/>
      <c r="I43" s="138"/>
      <c r="J43" s="81" t="s">
        <v>143</v>
      </c>
      <c r="K43" s="81" t="s">
        <v>144</v>
      </c>
      <c r="L43" s="83" t="s">
        <v>51</v>
      </c>
      <c r="M43" s="24">
        <v>28</v>
      </c>
      <c r="N43" s="25">
        <v>54.93</v>
      </c>
      <c r="O43" s="61">
        <f t="shared" si="0"/>
        <v>1538.04</v>
      </c>
      <c r="P43" s="81" t="s">
        <v>59</v>
      </c>
      <c r="Q43" s="44"/>
    </row>
    <row r="44" spans="1:17" ht="15.6" x14ac:dyDescent="0.25">
      <c r="A44" s="137" t="s">
        <v>87</v>
      </c>
      <c r="B44" s="138"/>
      <c r="C44" s="139" t="s">
        <v>145</v>
      </c>
      <c r="D44" s="140"/>
      <c r="E44" s="141" t="s">
        <v>142</v>
      </c>
      <c r="F44" s="141"/>
      <c r="G44" s="81"/>
      <c r="H44" s="137"/>
      <c r="I44" s="138"/>
      <c r="J44" s="81" t="s">
        <v>146</v>
      </c>
      <c r="K44" s="81" t="s">
        <v>147</v>
      </c>
      <c r="L44" s="83" t="s">
        <v>51</v>
      </c>
      <c r="M44" s="24">
        <v>3</v>
      </c>
      <c r="N44" s="25">
        <v>686.08</v>
      </c>
      <c r="O44" s="61">
        <f t="shared" si="0"/>
        <v>2058.2400000000002</v>
      </c>
      <c r="P44" s="81" t="s">
        <v>52</v>
      </c>
      <c r="Q44" s="44"/>
    </row>
    <row r="45" spans="1:17" ht="15.6" x14ac:dyDescent="0.25">
      <c r="A45" s="137" t="s">
        <v>87</v>
      </c>
      <c r="B45" s="138"/>
      <c r="C45" s="139" t="s">
        <v>145</v>
      </c>
      <c r="D45" s="140"/>
      <c r="E45" s="141" t="s">
        <v>142</v>
      </c>
      <c r="F45" s="141"/>
      <c r="G45" s="81"/>
      <c r="H45" s="137"/>
      <c r="I45" s="138"/>
      <c r="J45" s="81" t="s">
        <v>148</v>
      </c>
      <c r="K45" s="81" t="s">
        <v>147</v>
      </c>
      <c r="L45" s="83" t="s">
        <v>51</v>
      </c>
      <c r="M45" s="24">
        <v>2</v>
      </c>
      <c r="N45" s="25">
        <v>686.08</v>
      </c>
      <c r="O45" s="61">
        <f t="shared" si="0"/>
        <v>1372.16</v>
      </c>
      <c r="P45" s="81" t="s">
        <v>52</v>
      </c>
      <c r="Q45" s="44"/>
    </row>
    <row r="46" spans="1:17" ht="15.6" x14ac:dyDescent="0.25">
      <c r="A46" s="137" t="s">
        <v>45</v>
      </c>
      <c r="B46" s="138"/>
      <c r="C46" s="139" t="s">
        <v>145</v>
      </c>
      <c r="D46" s="140"/>
      <c r="E46" s="141" t="s">
        <v>142</v>
      </c>
      <c r="F46" s="141"/>
      <c r="G46" s="81" t="s">
        <v>149</v>
      </c>
      <c r="H46" s="137"/>
      <c r="I46" s="138"/>
      <c r="J46" s="81" t="s">
        <v>150</v>
      </c>
      <c r="K46" s="81">
        <v>1587695</v>
      </c>
      <c r="L46" s="83" t="s">
        <v>51</v>
      </c>
      <c r="M46" s="24">
        <v>44</v>
      </c>
      <c r="N46" s="25">
        <v>359.6</v>
      </c>
      <c r="O46" s="61">
        <f t="shared" si="0"/>
        <v>15822.400000000001</v>
      </c>
      <c r="P46" s="81" t="s">
        <v>52</v>
      </c>
      <c r="Q46" s="44"/>
    </row>
    <row r="47" spans="1:17" ht="15.6" x14ac:dyDescent="0.25">
      <c r="A47" s="137" t="s">
        <v>45</v>
      </c>
      <c r="B47" s="138"/>
      <c r="C47" s="139" t="s">
        <v>46</v>
      </c>
      <c r="D47" s="140"/>
      <c r="E47" s="141" t="s">
        <v>142</v>
      </c>
      <c r="F47" s="141"/>
      <c r="G47" s="81"/>
      <c r="H47" s="137"/>
      <c r="I47" s="138"/>
      <c r="J47" s="81" t="s">
        <v>151</v>
      </c>
      <c r="K47" s="81" t="s">
        <v>152</v>
      </c>
      <c r="L47" s="83" t="s">
        <v>51</v>
      </c>
      <c r="M47" s="24">
        <v>24</v>
      </c>
      <c r="N47" s="25">
        <v>70.55</v>
      </c>
      <c r="O47" s="61">
        <f t="shared" si="0"/>
        <v>1693.1999999999998</v>
      </c>
      <c r="P47" s="81" t="s">
        <v>52</v>
      </c>
      <c r="Q47" s="44"/>
    </row>
    <row r="48" spans="1:17" ht="15.6" x14ac:dyDescent="0.25">
      <c r="A48" s="137" t="s">
        <v>60</v>
      </c>
      <c r="B48" s="138"/>
      <c r="C48" s="139" t="s">
        <v>61</v>
      </c>
      <c r="D48" s="140"/>
      <c r="E48" s="141" t="s">
        <v>153</v>
      </c>
      <c r="F48" s="141"/>
      <c r="G48" s="81" t="s">
        <v>154</v>
      </c>
      <c r="H48" s="137" t="s">
        <v>155</v>
      </c>
      <c r="I48" s="138"/>
      <c r="J48" s="81" t="s">
        <v>156</v>
      </c>
      <c r="K48" s="81"/>
      <c r="L48" s="83" t="s">
        <v>51</v>
      </c>
      <c r="M48" s="24">
        <v>2</v>
      </c>
      <c r="N48" s="25">
        <v>2080</v>
      </c>
      <c r="O48" s="61">
        <f t="shared" si="0"/>
        <v>4160</v>
      </c>
      <c r="P48" s="81" t="s">
        <v>59</v>
      </c>
      <c r="Q48" s="44"/>
    </row>
    <row r="49" spans="1:17" ht="15.6" x14ac:dyDescent="0.25">
      <c r="A49" s="137" t="s">
        <v>60</v>
      </c>
      <c r="B49" s="138"/>
      <c r="C49" s="139" t="s">
        <v>61</v>
      </c>
      <c r="D49" s="140"/>
      <c r="E49" s="141" t="s">
        <v>153</v>
      </c>
      <c r="F49" s="141"/>
      <c r="G49" s="81" t="s">
        <v>154</v>
      </c>
      <c r="H49" s="137" t="s">
        <v>155</v>
      </c>
      <c r="I49" s="138"/>
      <c r="J49" s="81" t="s">
        <v>157</v>
      </c>
      <c r="K49" s="81"/>
      <c r="L49" s="83" t="s">
        <v>51</v>
      </c>
      <c r="M49" s="24">
        <v>1</v>
      </c>
      <c r="N49" s="25">
        <v>1630</v>
      </c>
      <c r="O49" s="61">
        <f t="shared" si="0"/>
        <v>1630</v>
      </c>
      <c r="P49" s="81" t="s">
        <v>59</v>
      </c>
      <c r="Q49" s="44"/>
    </row>
    <row r="50" spans="1:17" ht="15.6" x14ac:dyDescent="0.25">
      <c r="A50" s="137" t="s">
        <v>60</v>
      </c>
      <c r="B50" s="138"/>
      <c r="C50" s="139" t="s">
        <v>61</v>
      </c>
      <c r="D50" s="140"/>
      <c r="E50" s="141" t="s">
        <v>153</v>
      </c>
      <c r="F50" s="141"/>
      <c r="G50" s="81" t="s">
        <v>154</v>
      </c>
      <c r="H50" s="137" t="s">
        <v>158</v>
      </c>
      <c r="I50" s="138"/>
      <c r="J50" s="81" t="s">
        <v>159</v>
      </c>
      <c r="K50" s="81"/>
      <c r="L50" s="83" t="s">
        <v>51</v>
      </c>
      <c r="M50" s="24">
        <v>1</v>
      </c>
      <c r="N50" s="25">
        <v>5020</v>
      </c>
      <c r="O50" s="61">
        <f t="shared" si="0"/>
        <v>5020</v>
      </c>
      <c r="P50" s="81" t="s">
        <v>59</v>
      </c>
      <c r="Q50" s="44"/>
    </row>
    <row r="51" spans="1:17" ht="15.6" x14ac:dyDescent="0.25">
      <c r="A51" s="137" t="s">
        <v>60</v>
      </c>
      <c r="B51" s="138"/>
      <c r="C51" s="139" t="s">
        <v>61</v>
      </c>
      <c r="D51" s="140"/>
      <c r="E51" s="141" t="s">
        <v>153</v>
      </c>
      <c r="F51" s="141"/>
      <c r="G51" s="81" t="s">
        <v>154</v>
      </c>
      <c r="H51" s="137" t="s">
        <v>155</v>
      </c>
      <c r="I51" s="138"/>
      <c r="J51" s="81" t="s">
        <v>160</v>
      </c>
      <c r="K51" s="81"/>
      <c r="L51" s="83" t="s">
        <v>51</v>
      </c>
      <c r="M51" s="24">
        <v>2</v>
      </c>
      <c r="N51" s="25">
        <v>1305</v>
      </c>
      <c r="O51" s="61">
        <f t="shared" si="0"/>
        <v>2610</v>
      </c>
      <c r="P51" s="81" t="s">
        <v>59</v>
      </c>
      <c r="Q51" s="44"/>
    </row>
    <row r="52" spans="1:17" ht="31.2" x14ac:dyDescent="0.25">
      <c r="A52" s="137" t="s">
        <v>60</v>
      </c>
      <c r="B52" s="138"/>
      <c r="C52" s="139" t="s">
        <v>67</v>
      </c>
      <c r="D52" s="140"/>
      <c r="E52" s="141" t="s">
        <v>153</v>
      </c>
      <c r="F52" s="141"/>
      <c r="G52" s="81" t="s">
        <v>154</v>
      </c>
      <c r="H52" s="137" t="s">
        <v>161</v>
      </c>
      <c r="I52" s="138"/>
      <c r="J52" s="81" t="s">
        <v>162</v>
      </c>
      <c r="K52" s="81" t="s">
        <v>163</v>
      </c>
      <c r="L52" s="83" t="s">
        <v>51</v>
      </c>
      <c r="M52" s="24">
        <v>19</v>
      </c>
      <c r="N52" s="25">
        <v>370</v>
      </c>
      <c r="O52" s="61">
        <f t="shared" si="0"/>
        <v>7030</v>
      </c>
      <c r="P52" s="81" t="s">
        <v>59</v>
      </c>
      <c r="Q52" s="44"/>
    </row>
    <row r="53" spans="1:17" ht="15.6" x14ac:dyDescent="0.25">
      <c r="A53" s="137" t="s">
        <v>60</v>
      </c>
      <c r="B53" s="138"/>
      <c r="C53" s="139" t="s">
        <v>67</v>
      </c>
      <c r="D53" s="140"/>
      <c r="E53" s="141" t="s">
        <v>153</v>
      </c>
      <c r="F53" s="141"/>
      <c r="G53" s="81" t="s">
        <v>164</v>
      </c>
      <c r="H53" s="137" t="s">
        <v>165</v>
      </c>
      <c r="I53" s="138"/>
      <c r="J53" s="81" t="s">
        <v>166</v>
      </c>
      <c r="K53" s="81" t="s">
        <v>167</v>
      </c>
      <c r="L53" s="83" t="s">
        <v>51</v>
      </c>
      <c r="M53" s="24">
        <v>1</v>
      </c>
      <c r="N53" s="25">
        <v>946</v>
      </c>
      <c r="O53" s="61">
        <f t="shared" si="0"/>
        <v>946</v>
      </c>
      <c r="P53" s="81" t="s">
        <v>59</v>
      </c>
      <c r="Q53" s="44"/>
    </row>
    <row r="54" spans="1:17" ht="15.6" x14ac:dyDescent="0.25">
      <c r="A54" s="137" t="s">
        <v>60</v>
      </c>
      <c r="B54" s="138"/>
      <c r="C54" s="139" t="s">
        <v>67</v>
      </c>
      <c r="D54" s="140"/>
      <c r="E54" s="141" t="s">
        <v>153</v>
      </c>
      <c r="F54" s="141"/>
      <c r="G54" s="81" t="s">
        <v>154</v>
      </c>
      <c r="H54" s="137" t="s">
        <v>168</v>
      </c>
      <c r="I54" s="138"/>
      <c r="J54" s="81" t="s">
        <v>169</v>
      </c>
      <c r="K54" s="81"/>
      <c r="L54" s="83" t="s">
        <v>51</v>
      </c>
      <c r="M54" s="24">
        <v>18</v>
      </c>
      <c r="N54" s="25">
        <v>920</v>
      </c>
      <c r="O54" s="61">
        <f t="shared" si="0"/>
        <v>16560</v>
      </c>
      <c r="P54" s="81" t="s">
        <v>59</v>
      </c>
      <c r="Q54" s="44"/>
    </row>
    <row r="55" spans="1:17" ht="15.6" x14ac:dyDescent="0.25">
      <c r="A55" s="137" t="s">
        <v>113</v>
      </c>
      <c r="B55" s="138"/>
      <c r="C55" s="139" t="s">
        <v>133</v>
      </c>
      <c r="D55" s="140"/>
      <c r="E55" s="141" t="s">
        <v>170</v>
      </c>
      <c r="F55" s="141"/>
      <c r="G55" s="81" t="s">
        <v>171</v>
      </c>
      <c r="H55" s="137"/>
      <c r="I55" s="138"/>
      <c r="J55" s="81" t="s">
        <v>172</v>
      </c>
      <c r="K55" s="81" t="s">
        <v>173</v>
      </c>
      <c r="L55" s="83" t="s">
        <v>51</v>
      </c>
      <c r="M55" s="24">
        <v>2</v>
      </c>
      <c r="N55" s="25">
        <v>4680.18</v>
      </c>
      <c r="O55" s="61">
        <f t="shared" si="0"/>
        <v>9360.36</v>
      </c>
      <c r="P55" s="81" t="s">
        <v>59</v>
      </c>
      <c r="Q55" s="44"/>
    </row>
    <row r="56" spans="1:17" ht="15.6" x14ac:dyDescent="0.25">
      <c r="A56" s="137" t="s">
        <v>113</v>
      </c>
      <c r="B56" s="138"/>
      <c r="C56" s="139" t="s">
        <v>133</v>
      </c>
      <c r="D56" s="140"/>
      <c r="E56" s="141" t="s">
        <v>170</v>
      </c>
      <c r="F56" s="141"/>
      <c r="G56" s="81" t="s">
        <v>171</v>
      </c>
      <c r="H56" s="137"/>
      <c r="I56" s="138"/>
      <c r="J56" s="81" t="s">
        <v>174</v>
      </c>
      <c r="K56" s="81" t="s">
        <v>173</v>
      </c>
      <c r="L56" s="83" t="s">
        <v>51</v>
      </c>
      <c r="M56" s="24">
        <v>21</v>
      </c>
      <c r="N56" s="25">
        <v>808.92</v>
      </c>
      <c r="O56" s="61">
        <f t="shared" si="0"/>
        <v>16987.32</v>
      </c>
      <c r="P56" s="81" t="s">
        <v>59</v>
      </c>
      <c r="Q56" s="44"/>
    </row>
    <row r="57" spans="1:17" ht="15.6" x14ac:dyDescent="0.25">
      <c r="A57" s="137" t="s">
        <v>113</v>
      </c>
      <c r="B57" s="138"/>
      <c r="C57" s="139" t="s">
        <v>46</v>
      </c>
      <c r="D57" s="140"/>
      <c r="E57" s="141" t="s">
        <v>175</v>
      </c>
      <c r="F57" s="141"/>
      <c r="G57" s="81" t="s">
        <v>176</v>
      </c>
      <c r="H57" s="137"/>
      <c r="I57" s="138"/>
      <c r="J57" s="81" t="s">
        <v>177</v>
      </c>
      <c r="K57" s="81" t="s">
        <v>178</v>
      </c>
      <c r="L57" s="83" t="s">
        <v>51</v>
      </c>
      <c r="M57" s="24">
        <v>8</v>
      </c>
      <c r="N57" s="25">
        <v>275.89</v>
      </c>
      <c r="O57" s="61">
        <f t="shared" si="0"/>
        <v>2207.12</v>
      </c>
      <c r="P57" s="81" t="s">
        <v>52</v>
      </c>
      <c r="Q57" s="44"/>
    </row>
    <row r="58" spans="1:17" ht="15.6" x14ac:dyDescent="0.25">
      <c r="A58" s="137" t="s">
        <v>87</v>
      </c>
      <c r="B58" s="138"/>
      <c r="C58" s="139" t="s">
        <v>145</v>
      </c>
      <c r="D58" s="140"/>
      <c r="E58" s="141" t="s">
        <v>179</v>
      </c>
      <c r="F58" s="141"/>
      <c r="G58" s="81" t="s">
        <v>180</v>
      </c>
      <c r="H58" s="137"/>
      <c r="I58" s="138"/>
      <c r="J58" s="81" t="s">
        <v>181</v>
      </c>
      <c r="K58" s="81"/>
      <c r="L58" s="83" t="s">
        <v>51</v>
      </c>
      <c r="M58" s="24">
        <v>3</v>
      </c>
      <c r="N58" s="25">
        <v>336</v>
      </c>
      <c r="O58" s="61">
        <f t="shared" si="0"/>
        <v>1008</v>
      </c>
      <c r="P58" s="81" t="s">
        <v>59</v>
      </c>
      <c r="Q58" s="44"/>
    </row>
    <row r="59" spans="1:17" ht="15.6" x14ac:dyDescent="0.25">
      <c r="A59" s="137" t="s">
        <v>87</v>
      </c>
      <c r="B59" s="138"/>
      <c r="C59" s="139" t="s">
        <v>145</v>
      </c>
      <c r="D59" s="140"/>
      <c r="E59" s="141" t="s">
        <v>179</v>
      </c>
      <c r="F59" s="141"/>
      <c r="G59" s="81" t="s">
        <v>180</v>
      </c>
      <c r="H59" s="137"/>
      <c r="I59" s="138"/>
      <c r="J59" s="81" t="s">
        <v>182</v>
      </c>
      <c r="K59" s="81"/>
      <c r="L59" s="83" t="s">
        <v>51</v>
      </c>
      <c r="M59" s="24">
        <v>1</v>
      </c>
      <c r="N59" s="25">
        <v>1008</v>
      </c>
      <c r="O59" s="61">
        <f t="shared" si="0"/>
        <v>1008</v>
      </c>
      <c r="P59" s="81" t="s">
        <v>59</v>
      </c>
      <c r="Q59" s="44"/>
    </row>
    <row r="60" spans="1:17" ht="15.6" x14ac:dyDescent="0.25">
      <c r="A60" s="137" t="s">
        <v>87</v>
      </c>
      <c r="B60" s="138"/>
      <c r="C60" s="139" t="s">
        <v>145</v>
      </c>
      <c r="D60" s="140"/>
      <c r="E60" s="141" t="s">
        <v>179</v>
      </c>
      <c r="F60" s="141"/>
      <c r="G60" s="81" t="s">
        <v>180</v>
      </c>
      <c r="H60" s="137"/>
      <c r="I60" s="138"/>
      <c r="J60" s="81" t="s">
        <v>183</v>
      </c>
      <c r="K60" s="81"/>
      <c r="L60" s="83" t="s">
        <v>51</v>
      </c>
      <c r="M60" s="24">
        <v>4</v>
      </c>
      <c r="N60" s="25">
        <v>336</v>
      </c>
      <c r="O60" s="61">
        <f t="shared" si="0"/>
        <v>1344</v>
      </c>
      <c r="P60" s="81" t="s">
        <v>59</v>
      </c>
      <c r="Q60" s="44"/>
    </row>
    <row r="61" spans="1:17" ht="15.6" x14ac:dyDescent="0.25">
      <c r="A61" s="137" t="s">
        <v>87</v>
      </c>
      <c r="B61" s="138"/>
      <c r="C61" s="139" t="s">
        <v>145</v>
      </c>
      <c r="D61" s="140"/>
      <c r="E61" s="141" t="s">
        <v>179</v>
      </c>
      <c r="F61" s="141"/>
      <c r="G61" s="81" t="s">
        <v>180</v>
      </c>
      <c r="H61" s="137"/>
      <c r="I61" s="138"/>
      <c r="J61" s="81" t="s">
        <v>184</v>
      </c>
      <c r="K61" s="81"/>
      <c r="L61" s="83" t="s">
        <v>51</v>
      </c>
      <c r="M61" s="24">
        <v>11</v>
      </c>
      <c r="N61" s="25">
        <v>336</v>
      </c>
      <c r="O61" s="61">
        <f t="shared" si="0"/>
        <v>3696</v>
      </c>
      <c r="P61" s="81" t="s">
        <v>59</v>
      </c>
      <c r="Q61" s="44"/>
    </row>
    <row r="62" spans="1:17" ht="15.6" x14ac:dyDescent="0.25">
      <c r="A62" s="137" t="s">
        <v>87</v>
      </c>
      <c r="B62" s="138"/>
      <c r="C62" s="139" t="s">
        <v>145</v>
      </c>
      <c r="D62" s="140"/>
      <c r="E62" s="141" t="s">
        <v>179</v>
      </c>
      <c r="F62" s="141"/>
      <c r="G62" s="81" t="s">
        <v>180</v>
      </c>
      <c r="H62" s="137"/>
      <c r="I62" s="138"/>
      <c r="J62" s="81" t="s">
        <v>185</v>
      </c>
      <c r="K62" s="81"/>
      <c r="L62" s="83" t="s">
        <v>51</v>
      </c>
      <c r="M62" s="24">
        <v>1</v>
      </c>
      <c r="N62" s="25">
        <v>672</v>
      </c>
      <c r="O62" s="61">
        <f t="shared" si="0"/>
        <v>672</v>
      </c>
      <c r="P62" s="81" t="s">
        <v>59</v>
      </c>
      <c r="Q62" s="44"/>
    </row>
    <row r="63" spans="1:17" ht="15.6" x14ac:dyDescent="0.25">
      <c r="A63" s="137" t="s">
        <v>87</v>
      </c>
      <c r="B63" s="138"/>
      <c r="C63" s="139" t="s">
        <v>145</v>
      </c>
      <c r="D63" s="140"/>
      <c r="E63" s="141" t="s">
        <v>179</v>
      </c>
      <c r="F63" s="141"/>
      <c r="G63" s="81" t="s">
        <v>180</v>
      </c>
      <c r="H63" s="137"/>
      <c r="I63" s="138"/>
      <c r="J63" s="81" t="s">
        <v>186</v>
      </c>
      <c r="K63" s="81"/>
      <c r="L63" s="83" t="s">
        <v>51</v>
      </c>
      <c r="M63" s="24">
        <v>1</v>
      </c>
      <c r="N63" s="25">
        <v>672</v>
      </c>
      <c r="O63" s="61">
        <f t="shared" si="0"/>
        <v>672</v>
      </c>
      <c r="P63" s="81" t="s">
        <v>59</v>
      </c>
      <c r="Q63" s="44"/>
    </row>
    <row r="64" spans="1:17" ht="15.6" x14ac:dyDescent="0.25">
      <c r="A64" s="137" t="s">
        <v>45</v>
      </c>
      <c r="B64" s="138"/>
      <c r="C64" s="139" t="s">
        <v>115</v>
      </c>
      <c r="D64" s="140"/>
      <c r="E64" s="141" t="s">
        <v>187</v>
      </c>
      <c r="F64" s="141"/>
      <c r="G64" s="81" t="s">
        <v>188</v>
      </c>
      <c r="H64" s="137"/>
      <c r="I64" s="138"/>
      <c r="J64" s="81" t="s">
        <v>189</v>
      </c>
      <c r="K64" s="81">
        <v>45320</v>
      </c>
      <c r="L64" s="83" t="s">
        <v>51</v>
      </c>
      <c r="M64" s="24">
        <v>21</v>
      </c>
      <c r="N64" s="25">
        <v>1147.3599999999999</v>
      </c>
      <c r="O64" s="61">
        <f t="shared" si="0"/>
        <v>24094.559999999998</v>
      </c>
      <c r="P64" s="81" t="s">
        <v>59</v>
      </c>
      <c r="Q64" s="44"/>
    </row>
    <row r="65" spans="1:17" ht="15.6" x14ac:dyDescent="0.25">
      <c r="A65" s="137" t="s">
        <v>45</v>
      </c>
      <c r="B65" s="138"/>
      <c r="C65" s="139" t="s">
        <v>46</v>
      </c>
      <c r="D65" s="140"/>
      <c r="E65" s="141" t="s">
        <v>187</v>
      </c>
      <c r="F65" s="141"/>
      <c r="G65" s="81" t="s">
        <v>188</v>
      </c>
      <c r="H65" s="137" t="s">
        <v>190</v>
      </c>
      <c r="I65" s="138"/>
      <c r="J65" s="81" t="s">
        <v>191</v>
      </c>
      <c r="K65" s="81" t="s">
        <v>192</v>
      </c>
      <c r="L65" s="83" t="s">
        <v>51</v>
      </c>
      <c r="M65" s="24">
        <v>40</v>
      </c>
      <c r="N65" s="25">
        <v>140.58000000000001</v>
      </c>
      <c r="O65" s="61">
        <f t="shared" si="0"/>
        <v>5623.2000000000007</v>
      </c>
      <c r="P65" s="81" t="s">
        <v>59</v>
      </c>
      <c r="Q65" s="44"/>
    </row>
    <row r="66" spans="1:17" ht="15.6" x14ac:dyDescent="0.25">
      <c r="A66" s="137" t="s">
        <v>45</v>
      </c>
      <c r="B66" s="138"/>
      <c r="C66" s="139" t="s">
        <v>46</v>
      </c>
      <c r="D66" s="140"/>
      <c r="E66" s="141" t="s">
        <v>187</v>
      </c>
      <c r="F66" s="141"/>
      <c r="G66" s="81" t="s">
        <v>188</v>
      </c>
      <c r="H66" s="137" t="s">
        <v>193</v>
      </c>
      <c r="I66" s="138"/>
      <c r="J66" s="81" t="s">
        <v>194</v>
      </c>
      <c r="K66" s="81" t="s">
        <v>195</v>
      </c>
      <c r="L66" s="83" t="s">
        <v>51</v>
      </c>
      <c r="M66" s="24">
        <v>20</v>
      </c>
      <c r="N66" s="25">
        <v>239.98</v>
      </c>
      <c r="O66" s="61">
        <f t="shared" si="0"/>
        <v>4799.5999999999995</v>
      </c>
      <c r="P66" s="81" t="s">
        <v>59</v>
      </c>
      <c r="Q66" s="44"/>
    </row>
    <row r="67" spans="1:17" ht="15.6" x14ac:dyDescent="0.25">
      <c r="A67" s="137" t="s">
        <v>113</v>
      </c>
      <c r="B67" s="138"/>
      <c r="C67" s="139" t="s">
        <v>46</v>
      </c>
      <c r="D67" s="140"/>
      <c r="E67" s="141" t="s">
        <v>187</v>
      </c>
      <c r="F67" s="141"/>
      <c r="G67" s="81" t="s">
        <v>188</v>
      </c>
      <c r="H67" s="137"/>
      <c r="I67" s="138"/>
      <c r="J67" s="81" t="s">
        <v>196</v>
      </c>
      <c r="K67" s="81">
        <v>9329</v>
      </c>
      <c r="L67" s="83" t="s">
        <v>51</v>
      </c>
      <c r="M67" s="24">
        <v>10</v>
      </c>
      <c r="N67" s="25">
        <v>878.27</v>
      </c>
      <c r="O67" s="61">
        <f t="shared" ref="O67:O122" si="1">$M67*$N67</f>
        <v>8782.7000000000007</v>
      </c>
      <c r="P67" s="81" t="s">
        <v>59</v>
      </c>
      <c r="Q67" s="44"/>
    </row>
    <row r="68" spans="1:17" ht="15.6" x14ac:dyDescent="0.25">
      <c r="A68" s="137" t="s">
        <v>113</v>
      </c>
      <c r="B68" s="138"/>
      <c r="C68" s="139" t="s">
        <v>64</v>
      </c>
      <c r="D68" s="140"/>
      <c r="E68" s="141" t="s">
        <v>187</v>
      </c>
      <c r="F68" s="141"/>
      <c r="G68" s="81" t="s">
        <v>188</v>
      </c>
      <c r="H68" s="137" t="s">
        <v>197</v>
      </c>
      <c r="I68" s="138"/>
      <c r="J68" s="81" t="s">
        <v>198</v>
      </c>
      <c r="K68" s="81">
        <v>21243</v>
      </c>
      <c r="L68" s="83" t="s">
        <v>51</v>
      </c>
      <c r="M68" s="24">
        <v>10</v>
      </c>
      <c r="N68" s="25">
        <v>288.97000000000003</v>
      </c>
      <c r="O68" s="61">
        <f t="shared" si="1"/>
        <v>2889.7000000000003</v>
      </c>
      <c r="P68" s="81" t="s">
        <v>59</v>
      </c>
      <c r="Q68" s="44"/>
    </row>
    <row r="69" spans="1:17" ht="15.6" x14ac:dyDescent="0.25">
      <c r="A69" s="137" t="s">
        <v>113</v>
      </c>
      <c r="B69" s="138"/>
      <c r="C69" s="139" t="s">
        <v>133</v>
      </c>
      <c r="D69" s="140"/>
      <c r="E69" s="141" t="s">
        <v>187</v>
      </c>
      <c r="F69" s="141"/>
      <c r="G69" s="81" t="s">
        <v>188</v>
      </c>
      <c r="H69" s="137" t="s">
        <v>199</v>
      </c>
      <c r="I69" s="138"/>
      <c r="J69" s="81" t="s">
        <v>200</v>
      </c>
      <c r="K69" s="81">
        <v>45291</v>
      </c>
      <c r="L69" s="83" t="s">
        <v>51</v>
      </c>
      <c r="M69" s="24">
        <v>4</v>
      </c>
      <c r="N69" s="25">
        <v>768.22</v>
      </c>
      <c r="O69" s="61">
        <f t="shared" si="1"/>
        <v>3072.88</v>
      </c>
      <c r="P69" s="81" t="s">
        <v>59</v>
      </c>
      <c r="Q69" s="44"/>
    </row>
    <row r="70" spans="1:17" ht="15.6" x14ac:dyDescent="0.25">
      <c r="A70" s="137" t="s">
        <v>201</v>
      </c>
      <c r="B70" s="138"/>
      <c r="C70" s="139" t="s">
        <v>64</v>
      </c>
      <c r="D70" s="140"/>
      <c r="E70" s="141" t="s">
        <v>187</v>
      </c>
      <c r="F70" s="141"/>
      <c r="G70" s="81" t="s">
        <v>202</v>
      </c>
      <c r="H70" s="137"/>
      <c r="I70" s="138"/>
      <c r="J70" s="81" t="s">
        <v>203</v>
      </c>
      <c r="K70" s="81" t="s">
        <v>204</v>
      </c>
      <c r="L70" s="83" t="s">
        <v>51</v>
      </c>
      <c r="M70" s="24">
        <v>13</v>
      </c>
      <c r="N70" s="25">
        <v>1910.98</v>
      </c>
      <c r="O70" s="61">
        <f t="shared" si="1"/>
        <v>24842.74</v>
      </c>
      <c r="P70" s="81" t="s">
        <v>59</v>
      </c>
      <c r="Q70" s="44"/>
    </row>
    <row r="71" spans="1:17" ht="31.2" x14ac:dyDescent="0.25">
      <c r="A71" s="137" t="s">
        <v>201</v>
      </c>
      <c r="B71" s="138"/>
      <c r="C71" s="139" t="s">
        <v>64</v>
      </c>
      <c r="D71" s="140"/>
      <c r="E71" s="141" t="s">
        <v>187</v>
      </c>
      <c r="F71" s="141"/>
      <c r="G71" s="81" t="s">
        <v>202</v>
      </c>
      <c r="H71" s="137"/>
      <c r="I71" s="138"/>
      <c r="J71" s="81" t="s">
        <v>205</v>
      </c>
      <c r="K71" s="81" t="s">
        <v>206</v>
      </c>
      <c r="L71" s="83" t="s">
        <v>51</v>
      </c>
      <c r="M71" s="24">
        <v>2</v>
      </c>
      <c r="N71" s="25">
        <v>1910.98</v>
      </c>
      <c r="O71" s="61">
        <f t="shared" si="1"/>
        <v>3821.96</v>
      </c>
      <c r="P71" s="81" t="s">
        <v>59</v>
      </c>
      <c r="Q71" s="44"/>
    </row>
    <row r="72" spans="1:17" ht="46.8" x14ac:dyDescent="0.25">
      <c r="A72" s="137" t="s">
        <v>45</v>
      </c>
      <c r="B72" s="138"/>
      <c r="C72" s="139" t="s">
        <v>46</v>
      </c>
      <c r="D72" s="140"/>
      <c r="E72" s="141" t="s">
        <v>47</v>
      </c>
      <c r="F72" s="141"/>
      <c r="G72" s="81"/>
      <c r="H72" s="137"/>
      <c r="I72" s="138"/>
      <c r="J72" s="81" t="s">
        <v>207</v>
      </c>
      <c r="K72" s="81" t="s">
        <v>208</v>
      </c>
      <c r="L72" s="83" t="s">
        <v>51</v>
      </c>
      <c r="M72" s="24">
        <v>12</v>
      </c>
      <c r="N72" s="25">
        <v>94</v>
      </c>
      <c r="O72" s="61">
        <f t="shared" si="1"/>
        <v>1128</v>
      </c>
      <c r="P72" s="81" t="s">
        <v>209</v>
      </c>
      <c r="Q72" s="44"/>
    </row>
    <row r="73" spans="1:17" ht="46.8" x14ac:dyDescent="0.25">
      <c r="A73" s="137" t="s">
        <v>45</v>
      </c>
      <c r="B73" s="138"/>
      <c r="C73" s="139" t="s">
        <v>46</v>
      </c>
      <c r="D73" s="140"/>
      <c r="E73" s="141" t="s">
        <v>47</v>
      </c>
      <c r="F73" s="141"/>
      <c r="G73" s="81"/>
      <c r="H73" s="137"/>
      <c r="I73" s="138"/>
      <c r="J73" s="81" t="s">
        <v>210</v>
      </c>
      <c r="K73" s="81" t="s">
        <v>211</v>
      </c>
      <c r="L73" s="83" t="s">
        <v>51</v>
      </c>
      <c r="M73" s="24">
        <v>109</v>
      </c>
      <c r="N73" s="25">
        <v>67.5</v>
      </c>
      <c r="O73" s="61">
        <f t="shared" si="1"/>
        <v>7357.5</v>
      </c>
      <c r="P73" s="81" t="s">
        <v>209</v>
      </c>
      <c r="Q73" s="44"/>
    </row>
    <row r="74" spans="1:17" ht="46.8" x14ac:dyDescent="0.25">
      <c r="A74" s="137" t="s">
        <v>45</v>
      </c>
      <c r="B74" s="138"/>
      <c r="C74" s="139" t="s">
        <v>46</v>
      </c>
      <c r="D74" s="140"/>
      <c r="E74" s="141" t="s">
        <v>47</v>
      </c>
      <c r="F74" s="141"/>
      <c r="G74" s="81"/>
      <c r="H74" s="137"/>
      <c r="I74" s="138"/>
      <c r="J74" s="81" t="s">
        <v>212</v>
      </c>
      <c r="K74" s="81" t="s">
        <v>213</v>
      </c>
      <c r="L74" s="83" t="s">
        <v>51</v>
      </c>
      <c r="M74" s="24">
        <v>30</v>
      </c>
      <c r="N74" s="25">
        <v>26</v>
      </c>
      <c r="O74" s="61">
        <f t="shared" si="1"/>
        <v>780</v>
      </c>
      <c r="P74" s="81" t="s">
        <v>209</v>
      </c>
      <c r="Q74" s="44"/>
    </row>
    <row r="75" spans="1:17" ht="31.2" x14ac:dyDescent="0.25">
      <c r="A75" s="137" t="s">
        <v>45</v>
      </c>
      <c r="B75" s="138"/>
      <c r="C75" s="139" t="s">
        <v>64</v>
      </c>
      <c r="D75" s="140"/>
      <c r="E75" s="141" t="s">
        <v>47</v>
      </c>
      <c r="F75" s="141"/>
      <c r="G75" s="81" t="s">
        <v>68</v>
      </c>
      <c r="H75" s="137"/>
      <c r="I75" s="138"/>
      <c r="J75" s="81" t="s">
        <v>214</v>
      </c>
      <c r="K75" s="81"/>
      <c r="L75" s="83" t="s">
        <v>51</v>
      </c>
      <c r="M75" s="24">
        <v>8</v>
      </c>
      <c r="N75" s="25">
        <v>227.64</v>
      </c>
      <c r="O75" s="61">
        <f t="shared" si="1"/>
        <v>1821.12</v>
      </c>
      <c r="P75" s="81"/>
      <c r="Q75" s="44"/>
    </row>
    <row r="76" spans="1:17" ht="15.6" x14ac:dyDescent="0.25">
      <c r="A76" s="137" t="s">
        <v>60</v>
      </c>
      <c r="B76" s="138"/>
      <c r="C76" s="139" t="s">
        <v>133</v>
      </c>
      <c r="D76" s="140"/>
      <c r="E76" s="141" t="s">
        <v>47</v>
      </c>
      <c r="F76" s="141"/>
      <c r="G76" s="81" t="s">
        <v>215</v>
      </c>
      <c r="H76" s="137"/>
      <c r="I76" s="138"/>
      <c r="J76" s="81" t="s">
        <v>216</v>
      </c>
      <c r="K76" s="81"/>
      <c r="L76" s="83" t="s">
        <v>51</v>
      </c>
      <c r="M76" s="24">
        <v>80</v>
      </c>
      <c r="N76" s="25">
        <v>65.56</v>
      </c>
      <c r="O76" s="61">
        <f t="shared" si="1"/>
        <v>5244.8</v>
      </c>
      <c r="P76" s="81"/>
      <c r="Q76" s="44"/>
    </row>
    <row r="77" spans="1:17" ht="15.6" x14ac:dyDescent="0.25">
      <c r="A77" s="137" t="s">
        <v>60</v>
      </c>
      <c r="B77" s="138"/>
      <c r="C77" s="139"/>
      <c r="D77" s="140"/>
      <c r="E77" s="141" t="s">
        <v>47</v>
      </c>
      <c r="F77" s="141"/>
      <c r="G77" s="81" t="s">
        <v>96</v>
      </c>
      <c r="H77" s="137"/>
      <c r="I77" s="138"/>
      <c r="J77" s="81" t="s">
        <v>217</v>
      </c>
      <c r="K77" s="81"/>
      <c r="L77" s="83" t="s">
        <v>51</v>
      </c>
      <c r="M77" s="24">
        <v>45</v>
      </c>
      <c r="N77" s="25">
        <v>15.36</v>
      </c>
      <c r="O77" s="61">
        <f t="shared" si="1"/>
        <v>691.19999999999993</v>
      </c>
      <c r="P77" s="81"/>
      <c r="Q77" s="44"/>
    </row>
    <row r="78" spans="1:17" ht="15.6" x14ac:dyDescent="0.25">
      <c r="A78" s="137" t="s">
        <v>60</v>
      </c>
      <c r="B78" s="138"/>
      <c r="C78" s="139" t="s">
        <v>61</v>
      </c>
      <c r="D78" s="140"/>
      <c r="E78" s="141" t="s">
        <v>153</v>
      </c>
      <c r="F78" s="141"/>
      <c r="G78" s="81"/>
      <c r="H78" s="137"/>
      <c r="I78" s="138"/>
      <c r="J78" s="81" t="s">
        <v>218</v>
      </c>
      <c r="K78" s="81" t="s">
        <v>219</v>
      </c>
      <c r="L78" s="83" t="s">
        <v>51</v>
      </c>
      <c r="M78" s="24">
        <v>1</v>
      </c>
      <c r="N78" s="25">
        <v>153.57</v>
      </c>
      <c r="O78" s="61">
        <f t="shared" si="1"/>
        <v>153.57</v>
      </c>
      <c r="P78" s="81" t="s">
        <v>59</v>
      </c>
      <c r="Q78" s="44"/>
    </row>
    <row r="79" spans="1:17" ht="31.2" x14ac:dyDescent="0.25">
      <c r="A79" s="137" t="s">
        <v>60</v>
      </c>
      <c r="B79" s="138"/>
      <c r="C79" s="139" t="s">
        <v>61</v>
      </c>
      <c r="D79" s="140"/>
      <c r="E79" s="141" t="s">
        <v>153</v>
      </c>
      <c r="F79" s="141"/>
      <c r="G79" s="81"/>
      <c r="H79" s="137"/>
      <c r="I79" s="138"/>
      <c r="J79" s="81" t="s">
        <v>220</v>
      </c>
      <c r="K79" s="81" t="s">
        <v>221</v>
      </c>
      <c r="L79" s="83" t="s">
        <v>51</v>
      </c>
      <c r="M79" s="24">
        <v>2</v>
      </c>
      <c r="N79" s="25">
        <v>56.55</v>
      </c>
      <c r="O79" s="61">
        <f t="shared" si="1"/>
        <v>113.1</v>
      </c>
      <c r="P79" s="81" t="s">
        <v>59</v>
      </c>
      <c r="Q79" s="44"/>
    </row>
    <row r="80" spans="1:17" ht="15.6" x14ac:dyDescent="0.25">
      <c r="A80" s="137" t="s">
        <v>60</v>
      </c>
      <c r="B80" s="138"/>
      <c r="C80" s="139" t="s">
        <v>61</v>
      </c>
      <c r="D80" s="140"/>
      <c r="E80" s="141" t="s">
        <v>153</v>
      </c>
      <c r="F80" s="141"/>
      <c r="G80" s="81"/>
      <c r="H80" s="137"/>
      <c r="I80" s="138"/>
      <c r="J80" s="81" t="s">
        <v>222</v>
      </c>
      <c r="L80" s="83" t="s">
        <v>51</v>
      </c>
      <c r="M80" s="24">
        <v>1</v>
      </c>
      <c r="N80" s="25">
        <v>55.93</v>
      </c>
      <c r="O80" s="61">
        <f t="shared" si="1"/>
        <v>55.93</v>
      </c>
      <c r="P80" s="81" t="s">
        <v>59</v>
      </c>
      <c r="Q80" s="44"/>
    </row>
    <row r="81" spans="1:21" ht="15.6" x14ac:dyDescent="0.25">
      <c r="A81" s="137" t="s">
        <v>60</v>
      </c>
      <c r="B81" s="138"/>
      <c r="C81" s="139"/>
      <c r="D81" s="140"/>
      <c r="E81" s="141" t="s">
        <v>47</v>
      </c>
      <c r="F81" s="141"/>
      <c r="G81" s="81"/>
      <c r="H81" s="137"/>
      <c r="I81" s="138"/>
      <c r="J81" s="81" t="s">
        <v>223</v>
      </c>
      <c r="K81" s="81" t="s">
        <v>108</v>
      </c>
      <c r="L81" s="83" t="s">
        <v>51</v>
      </c>
      <c r="M81" s="24">
        <v>5</v>
      </c>
      <c r="N81" s="25">
        <v>277.44</v>
      </c>
      <c r="O81" s="61">
        <f t="shared" si="1"/>
        <v>1387.2</v>
      </c>
      <c r="P81" s="81" t="s">
        <v>52</v>
      </c>
      <c r="Q81" s="44"/>
    </row>
    <row r="82" spans="1:21" ht="15.6" x14ac:dyDescent="0.25">
      <c r="A82" s="137" t="s">
        <v>60</v>
      </c>
      <c r="B82" s="138"/>
      <c r="C82" s="139"/>
      <c r="D82" s="140"/>
      <c r="E82" s="141" t="s">
        <v>47</v>
      </c>
      <c r="F82" s="141"/>
      <c r="G82" s="81"/>
      <c r="H82" s="137"/>
      <c r="I82" s="138"/>
      <c r="J82" s="81" t="s">
        <v>224</v>
      </c>
      <c r="K82" s="81" t="s">
        <v>110</v>
      </c>
      <c r="L82" s="83" t="s">
        <v>51</v>
      </c>
      <c r="M82" s="24">
        <v>1</v>
      </c>
      <c r="N82" s="25">
        <v>247.2</v>
      </c>
      <c r="O82" s="61">
        <f t="shared" si="1"/>
        <v>247.2</v>
      </c>
      <c r="P82" s="81" t="s">
        <v>52</v>
      </c>
      <c r="Q82" s="44"/>
    </row>
    <row r="83" spans="1:21" ht="15.6" x14ac:dyDescent="0.25">
      <c r="A83" s="137" t="s">
        <v>60</v>
      </c>
      <c r="B83" s="138"/>
      <c r="C83" s="139"/>
      <c r="D83" s="140"/>
      <c r="E83" s="141" t="s">
        <v>47</v>
      </c>
      <c r="F83" s="141"/>
      <c r="G83" s="81" t="s">
        <v>225</v>
      </c>
      <c r="H83" s="137"/>
      <c r="I83" s="138"/>
      <c r="J83" s="81" t="s">
        <v>226</v>
      </c>
      <c r="K83" s="81" t="s">
        <v>227</v>
      </c>
      <c r="L83" s="83" t="s">
        <v>51</v>
      </c>
      <c r="M83" s="24">
        <v>22</v>
      </c>
      <c r="N83" s="25">
        <v>56.39</v>
      </c>
      <c r="O83" s="61">
        <f t="shared" si="1"/>
        <v>1240.58</v>
      </c>
      <c r="P83" s="81"/>
      <c r="Q83" s="44"/>
    </row>
    <row r="84" spans="1:21" ht="31.2" x14ac:dyDescent="0.25">
      <c r="A84" s="137" t="s">
        <v>60</v>
      </c>
      <c r="B84" s="138"/>
      <c r="C84" s="139"/>
      <c r="D84" s="140"/>
      <c r="E84" s="141" t="s">
        <v>47</v>
      </c>
      <c r="F84" s="141"/>
      <c r="G84" s="81" t="s">
        <v>96</v>
      </c>
      <c r="H84" s="137"/>
      <c r="I84" s="138"/>
      <c r="J84" s="81" t="s">
        <v>228</v>
      </c>
      <c r="K84" s="81" t="s">
        <v>229</v>
      </c>
      <c r="L84" s="83" t="s">
        <v>51</v>
      </c>
      <c r="M84" s="24">
        <v>1</v>
      </c>
      <c r="N84" s="25">
        <v>291.97000000000003</v>
      </c>
      <c r="O84" s="61">
        <f t="shared" si="1"/>
        <v>291.97000000000003</v>
      </c>
      <c r="P84" s="81" t="s">
        <v>52</v>
      </c>
      <c r="Q84" s="44"/>
    </row>
    <row r="85" spans="1:21" ht="31.2" x14ac:dyDescent="0.25">
      <c r="A85" s="137" t="s">
        <v>60</v>
      </c>
      <c r="B85" s="138"/>
      <c r="C85" s="139"/>
      <c r="D85" s="140"/>
      <c r="E85" s="141" t="s">
        <v>47</v>
      </c>
      <c r="F85" s="141"/>
      <c r="G85" s="81" t="s">
        <v>96</v>
      </c>
      <c r="H85" s="137"/>
      <c r="I85" s="138"/>
      <c r="J85" s="81" t="s">
        <v>230</v>
      </c>
      <c r="K85" s="81" t="s">
        <v>231</v>
      </c>
      <c r="L85" s="83" t="s">
        <v>51</v>
      </c>
      <c r="M85" s="24">
        <v>1</v>
      </c>
      <c r="N85" s="25">
        <v>252.92</v>
      </c>
      <c r="O85" s="61">
        <f t="shared" si="1"/>
        <v>252.92</v>
      </c>
      <c r="P85" s="81" t="s">
        <v>52</v>
      </c>
      <c r="Q85" s="44"/>
    </row>
    <row r="86" spans="1:21" ht="31.2" x14ac:dyDescent="0.25">
      <c r="A86" s="137" t="s">
        <v>60</v>
      </c>
      <c r="B86" s="138"/>
      <c r="C86" s="139"/>
      <c r="D86" s="140"/>
      <c r="E86" s="141" t="s">
        <v>47</v>
      </c>
      <c r="F86" s="141"/>
      <c r="G86" s="81" t="s">
        <v>96</v>
      </c>
      <c r="H86" s="137"/>
      <c r="I86" s="138"/>
      <c r="J86" s="81" t="s">
        <v>232</v>
      </c>
      <c r="K86" s="81" t="s">
        <v>233</v>
      </c>
      <c r="L86" s="83" t="s">
        <v>51</v>
      </c>
      <c r="M86" s="24">
        <v>1</v>
      </c>
      <c r="N86" s="25">
        <v>229.99</v>
      </c>
      <c r="O86" s="61">
        <f t="shared" si="1"/>
        <v>229.99</v>
      </c>
      <c r="P86" s="81" t="s">
        <v>52</v>
      </c>
      <c r="Q86" s="44"/>
    </row>
    <row r="87" spans="1:21" ht="31.2" x14ac:dyDescent="0.25">
      <c r="A87" s="137" t="s">
        <v>45</v>
      </c>
      <c r="B87" s="138"/>
      <c r="C87" s="139" t="s">
        <v>46</v>
      </c>
      <c r="D87" s="140"/>
      <c r="E87" s="141" t="s">
        <v>47</v>
      </c>
      <c r="F87" s="141"/>
      <c r="G87" s="81" t="s">
        <v>117</v>
      </c>
      <c r="H87" s="137" t="s">
        <v>234</v>
      </c>
      <c r="I87" s="138"/>
      <c r="J87" s="81" t="s">
        <v>235</v>
      </c>
      <c r="K87" s="81" t="s">
        <v>236</v>
      </c>
      <c r="L87" s="83" t="s">
        <v>51</v>
      </c>
      <c r="M87" s="24">
        <v>26</v>
      </c>
      <c r="N87" s="25">
        <v>305.86</v>
      </c>
      <c r="O87" s="61">
        <f t="shared" si="1"/>
        <v>7952.3600000000006</v>
      </c>
      <c r="P87" s="81"/>
      <c r="Q87" s="44"/>
    </row>
    <row r="88" spans="1:21" ht="46.8" x14ac:dyDescent="0.25">
      <c r="A88" s="137" t="s">
        <v>45</v>
      </c>
      <c r="B88" s="138"/>
      <c r="C88" s="139" t="s">
        <v>64</v>
      </c>
      <c r="D88" s="140"/>
      <c r="E88" s="141" t="s">
        <v>47</v>
      </c>
      <c r="F88" s="141"/>
      <c r="G88" s="81" t="s">
        <v>68</v>
      </c>
      <c r="H88" s="137"/>
      <c r="I88" s="138"/>
      <c r="J88" s="81" t="s">
        <v>237</v>
      </c>
      <c r="K88" s="81">
        <v>6260</v>
      </c>
      <c r="L88" s="83" t="s">
        <v>51</v>
      </c>
      <c r="M88" s="24">
        <v>17</v>
      </c>
      <c r="N88" s="25">
        <v>289.05</v>
      </c>
      <c r="O88" s="61">
        <f t="shared" si="1"/>
        <v>4913.8500000000004</v>
      </c>
      <c r="P88" s="81" t="s">
        <v>59</v>
      </c>
      <c r="Q88" s="44"/>
    </row>
    <row r="89" spans="1:21" ht="15.6" x14ac:dyDescent="0.25">
      <c r="A89" s="137" t="s">
        <v>45</v>
      </c>
      <c r="B89" s="138"/>
      <c r="C89" s="139" t="s">
        <v>61</v>
      </c>
      <c r="D89" s="140"/>
      <c r="E89" s="141" t="s">
        <v>47</v>
      </c>
      <c r="F89" s="141"/>
      <c r="G89" s="81" t="s">
        <v>68</v>
      </c>
      <c r="H89" s="137"/>
      <c r="I89" s="138"/>
      <c r="J89" s="81" t="s">
        <v>238</v>
      </c>
      <c r="K89" s="81" t="s">
        <v>239</v>
      </c>
      <c r="L89" s="83" t="s">
        <v>51</v>
      </c>
      <c r="M89" s="24">
        <v>600</v>
      </c>
      <c r="N89" s="25">
        <v>1.76</v>
      </c>
      <c r="O89" s="61">
        <f t="shared" si="1"/>
        <v>1056</v>
      </c>
      <c r="P89" s="81" t="s">
        <v>59</v>
      </c>
      <c r="Q89" s="44"/>
    </row>
    <row r="90" spans="1:21" ht="31.2" x14ac:dyDescent="0.25">
      <c r="A90" s="137" t="s">
        <v>60</v>
      </c>
      <c r="B90" s="138"/>
      <c r="C90" s="139"/>
      <c r="D90" s="140"/>
      <c r="E90" s="141" t="s">
        <v>153</v>
      </c>
      <c r="F90" s="141"/>
      <c r="G90" s="81"/>
      <c r="H90" s="137"/>
      <c r="I90" s="138"/>
      <c r="J90" s="81" t="s">
        <v>240</v>
      </c>
      <c r="K90" s="81" t="s">
        <v>241</v>
      </c>
      <c r="L90" s="83" t="s">
        <v>51</v>
      </c>
      <c r="M90" s="24">
        <v>32</v>
      </c>
      <c r="N90" s="25">
        <v>19</v>
      </c>
      <c r="O90" s="61">
        <f t="shared" si="1"/>
        <v>608</v>
      </c>
      <c r="P90" s="81"/>
      <c r="Q90" s="44"/>
    </row>
    <row r="91" spans="1:21" ht="31.2" x14ac:dyDescent="0.25">
      <c r="A91" s="137" t="s">
        <v>201</v>
      </c>
      <c r="B91" s="138"/>
      <c r="C91" s="139" t="s">
        <v>64</v>
      </c>
      <c r="D91" s="140"/>
      <c r="E91" s="141" t="s">
        <v>187</v>
      </c>
      <c r="F91" s="141"/>
      <c r="G91" s="81" t="s">
        <v>202</v>
      </c>
      <c r="H91" s="137"/>
      <c r="I91" s="138"/>
      <c r="J91" s="81" t="s">
        <v>242</v>
      </c>
      <c r="K91" s="81" t="s">
        <v>204</v>
      </c>
      <c r="L91" s="83" t="s">
        <v>51</v>
      </c>
      <c r="M91" s="24">
        <v>4</v>
      </c>
      <c r="N91" s="25">
        <v>2590.6</v>
      </c>
      <c r="O91" s="61">
        <f t="shared" si="1"/>
        <v>10362.4</v>
      </c>
      <c r="P91" s="81" t="s">
        <v>59</v>
      </c>
      <c r="Q91" s="44"/>
    </row>
    <row r="92" spans="1:21" ht="15.6" x14ac:dyDescent="0.25">
      <c r="A92" s="137"/>
      <c r="B92" s="138"/>
      <c r="C92" s="139"/>
      <c r="D92" s="140"/>
      <c r="E92" s="141"/>
      <c r="F92" s="141"/>
      <c r="G92" s="81"/>
      <c r="H92" s="137"/>
      <c r="I92" s="138"/>
      <c r="J92" s="81"/>
      <c r="K92" s="81"/>
      <c r="L92" s="83"/>
      <c r="M92" s="24"/>
      <c r="N92" s="25"/>
      <c r="O92" s="61">
        <f t="shared" si="1"/>
        <v>0</v>
      </c>
      <c r="P92" s="81"/>
      <c r="Q92" s="44"/>
      <c r="U92" s="21" t="s">
        <v>243</v>
      </c>
    </row>
    <row r="93" spans="1:21" ht="15.6" x14ac:dyDescent="0.25">
      <c r="A93" s="137"/>
      <c r="B93" s="138"/>
      <c r="C93" s="139"/>
      <c r="D93" s="140"/>
      <c r="E93" s="141"/>
      <c r="F93" s="141"/>
      <c r="G93" s="81"/>
      <c r="H93" s="137"/>
      <c r="I93" s="138"/>
      <c r="J93" s="81"/>
      <c r="K93" s="81"/>
      <c r="L93" s="83"/>
      <c r="M93" s="24"/>
      <c r="N93" s="25"/>
      <c r="O93" s="61">
        <f t="shared" si="1"/>
        <v>0</v>
      </c>
      <c r="P93" s="81"/>
      <c r="Q93" s="44"/>
    </row>
    <row r="94" spans="1:21" ht="15.6" x14ac:dyDescent="0.25">
      <c r="A94" s="137"/>
      <c r="B94" s="138"/>
      <c r="C94" s="139"/>
      <c r="D94" s="140"/>
      <c r="E94" s="141"/>
      <c r="F94" s="141"/>
      <c r="G94" s="81"/>
      <c r="H94" s="137"/>
      <c r="I94" s="138"/>
      <c r="J94" s="81"/>
      <c r="K94" s="81"/>
      <c r="L94" s="83"/>
      <c r="M94" s="24"/>
      <c r="N94" s="25"/>
      <c r="O94" s="61">
        <f t="shared" si="1"/>
        <v>0</v>
      </c>
      <c r="P94" s="81"/>
      <c r="Q94" s="44"/>
    </row>
    <row r="95" spans="1:21" ht="15.6" x14ac:dyDescent="0.25">
      <c r="A95" s="137"/>
      <c r="B95" s="138"/>
      <c r="C95" s="139"/>
      <c r="D95" s="140"/>
      <c r="E95" s="141"/>
      <c r="F95" s="141"/>
      <c r="G95" s="81"/>
      <c r="H95" s="137"/>
      <c r="I95" s="138"/>
      <c r="J95" s="81"/>
      <c r="K95" s="81"/>
      <c r="L95" s="83"/>
      <c r="M95" s="24"/>
      <c r="N95" s="25"/>
      <c r="O95" s="61">
        <f t="shared" si="1"/>
        <v>0</v>
      </c>
      <c r="P95" s="81"/>
      <c r="Q95" s="44"/>
    </row>
    <row r="96" spans="1:21" ht="15.6" x14ac:dyDescent="0.25">
      <c r="A96" s="137"/>
      <c r="B96" s="138"/>
      <c r="C96" s="139"/>
      <c r="D96" s="140"/>
      <c r="E96" s="141"/>
      <c r="F96" s="141"/>
      <c r="G96" s="81"/>
      <c r="H96" s="137"/>
      <c r="I96" s="138"/>
      <c r="J96" s="81"/>
      <c r="K96" s="81"/>
      <c r="L96" s="83"/>
      <c r="M96" s="24"/>
      <c r="N96" s="25"/>
      <c r="O96" s="61">
        <f t="shared" si="1"/>
        <v>0</v>
      </c>
      <c r="P96" s="81"/>
      <c r="Q96" s="44"/>
    </row>
    <row r="97" spans="1:17" ht="15.6" x14ac:dyDescent="0.25">
      <c r="A97" s="137"/>
      <c r="B97" s="138"/>
      <c r="C97" s="139"/>
      <c r="D97" s="140"/>
      <c r="E97" s="141"/>
      <c r="F97" s="141"/>
      <c r="G97" s="81"/>
      <c r="H97" s="137"/>
      <c r="I97" s="138"/>
      <c r="J97" s="81"/>
      <c r="K97" s="81"/>
      <c r="L97" s="83"/>
      <c r="M97" s="24"/>
      <c r="N97" s="25"/>
      <c r="O97" s="61">
        <f t="shared" si="1"/>
        <v>0</v>
      </c>
      <c r="P97" s="81"/>
      <c r="Q97" s="44"/>
    </row>
    <row r="98" spans="1:17" ht="15.6" x14ac:dyDescent="0.25">
      <c r="A98" s="137"/>
      <c r="B98" s="138"/>
      <c r="C98" s="139"/>
      <c r="D98" s="140"/>
      <c r="E98" s="141"/>
      <c r="F98" s="141"/>
      <c r="G98" s="81"/>
      <c r="H98" s="137"/>
      <c r="I98" s="138"/>
      <c r="J98" s="81"/>
      <c r="K98" s="81"/>
      <c r="L98" s="83"/>
      <c r="M98" s="24"/>
      <c r="N98" s="25"/>
      <c r="O98" s="61">
        <f t="shared" si="1"/>
        <v>0</v>
      </c>
      <c r="P98" s="81"/>
      <c r="Q98" s="44"/>
    </row>
    <row r="99" spans="1:17" ht="15.6" x14ac:dyDescent="0.25">
      <c r="A99" s="137"/>
      <c r="B99" s="138"/>
      <c r="C99" s="139"/>
      <c r="D99" s="140"/>
      <c r="E99" s="141"/>
      <c r="F99" s="141"/>
      <c r="G99" s="81"/>
      <c r="H99" s="137"/>
      <c r="I99" s="138"/>
      <c r="J99" s="81"/>
      <c r="K99" s="81"/>
      <c r="L99" s="83"/>
      <c r="M99" s="24"/>
      <c r="N99" s="25"/>
      <c r="O99" s="61">
        <f t="shared" si="1"/>
        <v>0</v>
      </c>
      <c r="P99" s="81"/>
      <c r="Q99" s="44"/>
    </row>
    <row r="100" spans="1:17" ht="15.6" x14ac:dyDescent="0.25">
      <c r="A100" s="137"/>
      <c r="B100" s="138"/>
      <c r="C100" s="139"/>
      <c r="D100" s="140"/>
      <c r="E100" s="141"/>
      <c r="F100" s="141"/>
      <c r="G100" s="81"/>
      <c r="H100" s="137"/>
      <c r="I100" s="138"/>
      <c r="J100" s="81"/>
      <c r="K100" s="81"/>
      <c r="L100" s="83"/>
      <c r="M100" s="24"/>
      <c r="N100" s="25"/>
      <c r="O100" s="61">
        <f t="shared" si="1"/>
        <v>0</v>
      </c>
      <c r="P100" s="81"/>
      <c r="Q100" s="44"/>
    </row>
    <row r="101" spans="1:17" ht="15.6" x14ac:dyDescent="0.25">
      <c r="A101" s="137"/>
      <c r="B101" s="138"/>
      <c r="C101" s="139"/>
      <c r="D101" s="140"/>
      <c r="E101" s="141"/>
      <c r="F101" s="141"/>
      <c r="G101" s="81"/>
      <c r="H101" s="137"/>
      <c r="I101" s="138"/>
      <c r="J101" s="81"/>
      <c r="K101" s="81"/>
      <c r="L101" s="83"/>
      <c r="M101" s="24"/>
      <c r="N101" s="25"/>
      <c r="O101" s="61">
        <f t="shared" si="1"/>
        <v>0</v>
      </c>
      <c r="P101" s="81"/>
      <c r="Q101" s="44"/>
    </row>
    <row r="102" spans="1:17" ht="15.6" x14ac:dyDescent="0.25">
      <c r="A102" s="137"/>
      <c r="B102" s="138"/>
      <c r="C102" s="139"/>
      <c r="D102" s="140"/>
      <c r="E102" s="141"/>
      <c r="F102" s="141"/>
      <c r="G102" s="81"/>
      <c r="H102" s="137"/>
      <c r="I102" s="138"/>
      <c r="J102" s="81"/>
      <c r="K102" s="81"/>
      <c r="L102" s="83"/>
      <c r="M102" s="24"/>
      <c r="N102" s="25"/>
      <c r="O102" s="61">
        <f t="shared" si="1"/>
        <v>0</v>
      </c>
      <c r="P102" s="81"/>
      <c r="Q102" s="44"/>
    </row>
    <row r="103" spans="1:17" ht="15.6" x14ac:dyDescent="0.25">
      <c r="A103" s="137"/>
      <c r="B103" s="138"/>
      <c r="C103" s="139"/>
      <c r="D103" s="140"/>
      <c r="E103" s="141"/>
      <c r="F103" s="141"/>
      <c r="G103" s="81"/>
      <c r="H103" s="137"/>
      <c r="I103" s="138"/>
      <c r="J103" s="81"/>
      <c r="K103" s="81"/>
      <c r="L103" s="83"/>
      <c r="M103" s="24"/>
      <c r="N103" s="25"/>
      <c r="O103" s="61">
        <f t="shared" si="1"/>
        <v>0</v>
      </c>
      <c r="P103" s="81"/>
      <c r="Q103" s="44"/>
    </row>
    <row r="104" spans="1:17" ht="15.6" x14ac:dyDescent="0.25">
      <c r="A104" s="137"/>
      <c r="B104" s="138"/>
      <c r="C104" s="139"/>
      <c r="D104" s="140"/>
      <c r="E104" s="141"/>
      <c r="F104" s="141"/>
      <c r="G104" s="81"/>
      <c r="H104" s="137"/>
      <c r="I104" s="138"/>
      <c r="J104" s="81"/>
      <c r="K104" s="81"/>
      <c r="L104" s="83"/>
      <c r="M104" s="24"/>
      <c r="N104" s="25"/>
      <c r="O104" s="61">
        <f t="shared" si="1"/>
        <v>0</v>
      </c>
      <c r="P104" s="81"/>
      <c r="Q104" s="44"/>
    </row>
    <row r="105" spans="1:17" ht="15.6" x14ac:dyDescent="0.25">
      <c r="A105" s="137"/>
      <c r="B105" s="138"/>
      <c r="C105" s="139"/>
      <c r="D105" s="140"/>
      <c r="E105" s="141"/>
      <c r="F105" s="141"/>
      <c r="G105" s="81"/>
      <c r="H105" s="137"/>
      <c r="I105" s="138"/>
      <c r="J105" s="81"/>
      <c r="K105" s="81"/>
      <c r="L105" s="83"/>
      <c r="M105" s="24"/>
      <c r="N105" s="25"/>
      <c r="O105" s="61">
        <f t="shared" si="1"/>
        <v>0</v>
      </c>
      <c r="P105" s="81"/>
      <c r="Q105" s="44"/>
    </row>
    <row r="106" spans="1:17" ht="15.6" x14ac:dyDescent="0.25">
      <c r="A106" s="137"/>
      <c r="B106" s="138"/>
      <c r="C106" s="139"/>
      <c r="D106" s="140"/>
      <c r="E106" s="141"/>
      <c r="F106" s="141"/>
      <c r="G106" s="81"/>
      <c r="H106" s="137"/>
      <c r="I106" s="138"/>
      <c r="J106" s="81"/>
      <c r="K106" s="81"/>
      <c r="L106" s="83"/>
      <c r="M106" s="24"/>
      <c r="N106" s="25"/>
      <c r="O106" s="61">
        <f t="shared" si="1"/>
        <v>0</v>
      </c>
      <c r="P106" s="81"/>
      <c r="Q106" s="44"/>
    </row>
    <row r="107" spans="1:17" ht="15.6" x14ac:dyDescent="0.25">
      <c r="A107" s="137"/>
      <c r="B107" s="138"/>
      <c r="C107" s="139"/>
      <c r="D107" s="140"/>
      <c r="E107" s="141"/>
      <c r="F107" s="141"/>
      <c r="G107" s="81"/>
      <c r="H107" s="137"/>
      <c r="I107" s="138"/>
      <c r="J107" s="81"/>
      <c r="K107" s="81"/>
      <c r="L107" s="83"/>
      <c r="M107" s="24"/>
      <c r="N107" s="25"/>
      <c r="O107" s="61">
        <f t="shared" si="1"/>
        <v>0</v>
      </c>
      <c r="P107" s="81"/>
      <c r="Q107" s="44"/>
    </row>
    <row r="108" spans="1:17" ht="15.6" x14ac:dyDescent="0.25">
      <c r="A108" s="137"/>
      <c r="B108" s="138"/>
      <c r="C108" s="139"/>
      <c r="D108" s="140"/>
      <c r="E108" s="141"/>
      <c r="F108" s="141"/>
      <c r="G108" s="81"/>
      <c r="H108" s="137"/>
      <c r="I108" s="138"/>
      <c r="J108" s="81"/>
      <c r="K108" s="81"/>
      <c r="L108" s="83"/>
      <c r="M108" s="24"/>
      <c r="N108" s="25"/>
      <c r="O108" s="61">
        <f t="shared" si="1"/>
        <v>0</v>
      </c>
      <c r="P108" s="81"/>
      <c r="Q108" s="44"/>
    </row>
    <row r="109" spans="1:17" ht="15.6" x14ac:dyDescent="0.25">
      <c r="A109" s="137"/>
      <c r="B109" s="138"/>
      <c r="C109" s="139"/>
      <c r="D109" s="140"/>
      <c r="E109" s="141"/>
      <c r="F109" s="141"/>
      <c r="G109" s="81"/>
      <c r="H109" s="137"/>
      <c r="I109" s="138"/>
      <c r="J109" s="81"/>
      <c r="K109" s="81"/>
      <c r="L109" s="83"/>
      <c r="M109" s="24"/>
      <c r="N109" s="25"/>
      <c r="O109" s="61">
        <f t="shared" si="1"/>
        <v>0</v>
      </c>
      <c r="P109" s="81"/>
      <c r="Q109" s="44"/>
    </row>
    <row r="110" spans="1:17" ht="15.6" x14ac:dyDescent="0.25">
      <c r="A110" s="137"/>
      <c r="B110" s="138"/>
      <c r="C110" s="139"/>
      <c r="D110" s="140"/>
      <c r="E110" s="141"/>
      <c r="F110" s="141"/>
      <c r="G110" s="81"/>
      <c r="H110" s="137"/>
      <c r="I110" s="138"/>
      <c r="J110" s="81"/>
      <c r="K110" s="81"/>
      <c r="L110" s="83"/>
      <c r="M110" s="24"/>
      <c r="N110" s="25"/>
      <c r="O110" s="61">
        <f t="shared" si="1"/>
        <v>0</v>
      </c>
      <c r="P110" s="81"/>
      <c r="Q110" s="44"/>
    </row>
    <row r="111" spans="1:17" ht="15.6" x14ac:dyDescent="0.25">
      <c r="A111" s="137"/>
      <c r="B111" s="138"/>
      <c r="C111" s="139"/>
      <c r="D111" s="140"/>
      <c r="E111" s="141"/>
      <c r="F111" s="141"/>
      <c r="G111" s="81"/>
      <c r="H111" s="137"/>
      <c r="I111" s="138"/>
      <c r="J111" s="81"/>
      <c r="K111" s="81"/>
      <c r="L111" s="83"/>
      <c r="M111" s="24"/>
      <c r="N111" s="25"/>
      <c r="O111" s="61">
        <f t="shared" si="1"/>
        <v>0</v>
      </c>
      <c r="P111" s="81"/>
      <c r="Q111" s="44"/>
    </row>
    <row r="112" spans="1:17" ht="15.6" x14ac:dyDescent="0.25">
      <c r="A112" s="137"/>
      <c r="B112" s="138"/>
      <c r="C112" s="139"/>
      <c r="D112" s="140"/>
      <c r="E112" s="141"/>
      <c r="F112" s="141"/>
      <c r="G112" s="81"/>
      <c r="H112" s="137"/>
      <c r="I112" s="138"/>
      <c r="J112" s="81"/>
      <c r="K112" s="81"/>
      <c r="L112" s="83"/>
      <c r="M112" s="24"/>
      <c r="N112" s="25"/>
      <c r="O112" s="61">
        <f t="shared" si="1"/>
        <v>0</v>
      </c>
      <c r="P112" s="81"/>
      <c r="Q112" s="44"/>
    </row>
    <row r="113" spans="1:17" ht="15.6" x14ac:dyDescent="0.25">
      <c r="A113" s="137"/>
      <c r="B113" s="138"/>
      <c r="C113" s="139"/>
      <c r="D113" s="140"/>
      <c r="E113" s="141"/>
      <c r="F113" s="141"/>
      <c r="G113" s="81"/>
      <c r="H113" s="137"/>
      <c r="I113" s="138"/>
      <c r="J113" s="81"/>
      <c r="K113" s="81"/>
      <c r="L113" s="83"/>
      <c r="M113" s="24"/>
      <c r="N113" s="25"/>
      <c r="O113" s="61">
        <f t="shared" si="1"/>
        <v>0</v>
      </c>
      <c r="P113" s="81"/>
      <c r="Q113" s="44"/>
    </row>
    <row r="114" spans="1:17" ht="15.6" x14ac:dyDescent="0.25">
      <c r="A114" s="137"/>
      <c r="B114" s="138"/>
      <c r="C114" s="139"/>
      <c r="D114" s="140"/>
      <c r="E114" s="141"/>
      <c r="F114" s="141"/>
      <c r="G114" s="81"/>
      <c r="H114" s="137"/>
      <c r="I114" s="138"/>
      <c r="J114" s="81"/>
      <c r="K114" s="81"/>
      <c r="L114" s="83"/>
      <c r="M114" s="24"/>
      <c r="N114" s="25"/>
      <c r="O114" s="61">
        <f t="shared" si="1"/>
        <v>0</v>
      </c>
      <c r="P114" s="81"/>
      <c r="Q114" s="44"/>
    </row>
    <row r="115" spans="1:17" ht="15.6" x14ac:dyDescent="0.25">
      <c r="A115" s="137"/>
      <c r="B115" s="138"/>
      <c r="C115" s="139"/>
      <c r="D115" s="140"/>
      <c r="E115" s="141"/>
      <c r="F115" s="141"/>
      <c r="G115" s="81"/>
      <c r="H115" s="137"/>
      <c r="I115" s="138"/>
      <c r="J115" s="81"/>
      <c r="K115" s="81"/>
      <c r="L115" s="83"/>
      <c r="M115" s="24"/>
      <c r="N115" s="25"/>
      <c r="O115" s="61">
        <f t="shared" si="1"/>
        <v>0</v>
      </c>
      <c r="P115" s="81"/>
      <c r="Q115" s="44"/>
    </row>
    <row r="116" spans="1:17" ht="15.6" x14ac:dyDescent="0.25">
      <c r="A116" s="137"/>
      <c r="B116" s="138"/>
      <c r="C116" s="139"/>
      <c r="D116" s="140"/>
      <c r="E116" s="141"/>
      <c r="F116" s="141"/>
      <c r="G116" s="81"/>
      <c r="H116" s="137"/>
      <c r="I116" s="138"/>
      <c r="J116" s="81"/>
      <c r="K116" s="81"/>
      <c r="L116" s="83"/>
      <c r="M116" s="24"/>
      <c r="N116" s="25"/>
      <c r="O116" s="61">
        <f t="shared" si="1"/>
        <v>0</v>
      </c>
      <c r="P116" s="81"/>
      <c r="Q116" s="44"/>
    </row>
    <row r="117" spans="1:17" ht="15.6" x14ac:dyDescent="0.25">
      <c r="A117" s="137"/>
      <c r="B117" s="138"/>
      <c r="C117" s="139"/>
      <c r="D117" s="140"/>
      <c r="E117" s="141"/>
      <c r="F117" s="141"/>
      <c r="G117" s="81"/>
      <c r="H117" s="137"/>
      <c r="I117" s="138"/>
      <c r="J117" s="81"/>
      <c r="K117" s="81"/>
      <c r="L117" s="83"/>
      <c r="M117" s="24"/>
      <c r="N117" s="25"/>
      <c r="O117" s="61">
        <f t="shared" si="1"/>
        <v>0</v>
      </c>
      <c r="P117" s="81"/>
      <c r="Q117" s="44"/>
    </row>
    <row r="118" spans="1:17" ht="15.6" x14ac:dyDescent="0.25">
      <c r="A118" s="137"/>
      <c r="B118" s="138"/>
      <c r="C118" s="139"/>
      <c r="D118" s="140"/>
      <c r="E118" s="141"/>
      <c r="F118" s="141"/>
      <c r="G118" s="81"/>
      <c r="H118" s="137"/>
      <c r="I118" s="138"/>
      <c r="J118" s="81"/>
      <c r="K118" s="81"/>
      <c r="L118" s="83"/>
      <c r="M118" s="24"/>
      <c r="N118" s="25"/>
      <c r="O118" s="61">
        <f t="shared" si="1"/>
        <v>0</v>
      </c>
      <c r="P118" s="81"/>
      <c r="Q118" s="44"/>
    </row>
    <row r="119" spans="1:17" ht="15.6" x14ac:dyDescent="0.25">
      <c r="A119" s="137"/>
      <c r="B119" s="138"/>
      <c r="C119" s="139"/>
      <c r="D119" s="140"/>
      <c r="E119" s="141"/>
      <c r="F119" s="141"/>
      <c r="G119" s="81"/>
      <c r="H119" s="137"/>
      <c r="I119" s="138"/>
      <c r="J119" s="81"/>
      <c r="K119" s="81"/>
      <c r="L119" s="83"/>
      <c r="M119" s="24"/>
      <c r="N119" s="25"/>
      <c r="O119" s="61">
        <f t="shared" si="1"/>
        <v>0</v>
      </c>
      <c r="P119" s="81"/>
      <c r="Q119" s="44"/>
    </row>
    <row r="120" spans="1:17" ht="15.6" x14ac:dyDescent="0.25">
      <c r="A120" s="137"/>
      <c r="B120" s="138"/>
      <c r="C120" s="139"/>
      <c r="D120" s="140"/>
      <c r="E120" s="141"/>
      <c r="F120" s="141"/>
      <c r="G120" s="81"/>
      <c r="H120" s="137"/>
      <c r="I120" s="138"/>
      <c r="J120" s="81"/>
      <c r="K120" s="81"/>
      <c r="L120" s="83"/>
      <c r="M120" s="24"/>
      <c r="N120" s="25"/>
      <c r="O120" s="61">
        <f t="shared" si="1"/>
        <v>0</v>
      </c>
      <c r="P120" s="81"/>
      <c r="Q120" s="44"/>
    </row>
    <row r="121" spans="1:17" ht="15.6" x14ac:dyDescent="0.25">
      <c r="A121" s="137"/>
      <c r="B121" s="138"/>
      <c r="C121" s="139"/>
      <c r="D121" s="140"/>
      <c r="E121" s="141"/>
      <c r="F121" s="141"/>
      <c r="G121" s="81"/>
      <c r="H121" s="137"/>
      <c r="I121" s="138"/>
      <c r="J121" s="81"/>
      <c r="K121" s="81"/>
      <c r="L121" s="83"/>
      <c r="M121" s="24"/>
      <c r="N121" s="25"/>
      <c r="O121" s="61">
        <f t="shared" si="1"/>
        <v>0</v>
      </c>
      <c r="P121" s="81"/>
      <c r="Q121" s="44"/>
    </row>
    <row r="122" spans="1:17" ht="15.6" x14ac:dyDescent="0.25">
      <c r="A122" s="137"/>
      <c r="B122" s="138"/>
      <c r="C122" s="139"/>
      <c r="D122" s="140"/>
      <c r="E122" s="141"/>
      <c r="F122" s="141"/>
      <c r="G122" s="81"/>
      <c r="H122" s="137"/>
      <c r="I122" s="138"/>
      <c r="J122" s="81"/>
      <c r="K122" s="81"/>
      <c r="L122" s="83"/>
      <c r="M122" s="24"/>
      <c r="N122" s="25"/>
      <c r="O122" s="61">
        <f t="shared" si="1"/>
        <v>0</v>
      </c>
      <c r="P122" s="81"/>
      <c r="Q122" s="44"/>
    </row>
    <row r="123" spans="1:17" ht="15.6" x14ac:dyDescent="0.25">
      <c r="A123" s="137"/>
      <c r="B123" s="138"/>
      <c r="C123" s="139"/>
      <c r="D123" s="140"/>
      <c r="E123" s="141"/>
      <c r="F123" s="141"/>
      <c r="G123" s="81"/>
      <c r="H123" s="137"/>
      <c r="I123" s="138"/>
      <c r="J123" s="81"/>
      <c r="K123" s="81"/>
      <c r="L123" s="83"/>
      <c r="M123" s="24"/>
      <c r="N123" s="25"/>
      <c r="O123" s="61">
        <f t="shared" ref="O123:O186" si="2">$M123*$N123</f>
        <v>0</v>
      </c>
      <c r="P123" s="81"/>
      <c r="Q123" s="44"/>
    </row>
    <row r="124" spans="1:17" ht="15.6" x14ac:dyDescent="0.25">
      <c r="A124" s="137"/>
      <c r="B124" s="138"/>
      <c r="C124" s="139"/>
      <c r="D124" s="140"/>
      <c r="E124" s="141"/>
      <c r="F124" s="141"/>
      <c r="G124" s="81"/>
      <c r="H124" s="137"/>
      <c r="I124" s="138"/>
      <c r="J124" s="81"/>
      <c r="K124" s="81"/>
      <c r="L124" s="83"/>
      <c r="M124" s="24"/>
      <c r="N124" s="25"/>
      <c r="O124" s="61">
        <f t="shared" si="2"/>
        <v>0</v>
      </c>
      <c r="P124" s="81"/>
      <c r="Q124" s="44"/>
    </row>
    <row r="125" spans="1:17" ht="15.6" x14ac:dyDescent="0.25">
      <c r="A125" s="137"/>
      <c r="B125" s="138"/>
      <c r="C125" s="139"/>
      <c r="D125" s="140"/>
      <c r="E125" s="141"/>
      <c r="F125" s="141"/>
      <c r="G125" s="81"/>
      <c r="H125" s="137"/>
      <c r="I125" s="138"/>
      <c r="J125" s="81"/>
      <c r="K125" s="81"/>
      <c r="L125" s="83"/>
      <c r="M125" s="24"/>
      <c r="N125" s="25"/>
      <c r="O125" s="61">
        <f t="shared" si="2"/>
        <v>0</v>
      </c>
      <c r="P125" s="81"/>
      <c r="Q125" s="44"/>
    </row>
    <row r="126" spans="1:17" ht="15.6" x14ac:dyDescent="0.25">
      <c r="A126" s="137"/>
      <c r="B126" s="138"/>
      <c r="C126" s="139"/>
      <c r="D126" s="140"/>
      <c r="E126" s="141"/>
      <c r="F126" s="141"/>
      <c r="G126" s="81"/>
      <c r="H126" s="137"/>
      <c r="I126" s="138"/>
      <c r="J126" s="81"/>
      <c r="K126" s="81"/>
      <c r="L126" s="83"/>
      <c r="M126" s="24"/>
      <c r="N126" s="25"/>
      <c r="O126" s="61">
        <f t="shared" si="2"/>
        <v>0</v>
      </c>
      <c r="P126" s="81"/>
      <c r="Q126" s="44"/>
    </row>
    <row r="127" spans="1:17" ht="15.6" x14ac:dyDescent="0.25">
      <c r="A127" s="137"/>
      <c r="B127" s="138"/>
      <c r="C127" s="139"/>
      <c r="D127" s="140"/>
      <c r="E127" s="141"/>
      <c r="F127" s="141"/>
      <c r="G127" s="81"/>
      <c r="H127" s="137"/>
      <c r="I127" s="138"/>
      <c r="J127" s="81"/>
      <c r="K127" s="81"/>
      <c r="L127" s="83"/>
      <c r="M127" s="24"/>
      <c r="N127" s="25"/>
      <c r="O127" s="61">
        <f t="shared" si="2"/>
        <v>0</v>
      </c>
      <c r="P127" s="81"/>
      <c r="Q127" s="44"/>
    </row>
    <row r="128" spans="1:17" ht="15.6" x14ac:dyDescent="0.25">
      <c r="A128" s="137"/>
      <c r="B128" s="138"/>
      <c r="C128" s="139"/>
      <c r="D128" s="140"/>
      <c r="E128" s="141"/>
      <c r="F128" s="141"/>
      <c r="G128" s="81"/>
      <c r="H128" s="137"/>
      <c r="I128" s="138"/>
      <c r="J128" s="81"/>
      <c r="K128" s="81"/>
      <c r="L128" s="83"/>
      <c r="M128" s="24"/>
      <c r="N128" s="25"/>
      <c r="O128" s="61">
        <f t="shared" si="2"/>
        <v>0</v>
      </c>
      <c r="P128" s="81"/>
      <c r="Q128" s="44"/>
    </row>
    <row r="129" spans="1:17" ht="15.6" x14ac:dyDescent="0.25">
      <c r="A129" s="137"/>
      <c r="B129" s="138"/>
      <c r="C129" s="139"/>
      <c r="D129" s="140"/>
      <c r="E129" s="141"/>
      <c r="F129" s="141"/>
      <c r="G129" s="81"/>
      <c r="H129" s="137"/>
      <c r="I129" s="138"/>
      <c r="J129" s="81"/>
      <c r="K129" s="81"/>
      <c r="L129" s="83"/>
      <c r="M129" s="24"/>
      <c r="N129" s="25"/>
      <c r="O129" s="61">
        <f t="shared" si="2"/>
        <v>0</v>
      </c>
      <c r="P129" s="81"/>
      <c r="Q129" s="44"/>
    </row>
    <row r="130" spans="1:17" ht="15.6" x14ac:dyDescent="0.25">
      <c r="A130" s="137"/>
      <c r="B130" s="138"/>
      <c r="C130" s="139"/>
      <c r="D130" s="140"/>
      <c r="E130" s="141"/>
      <c r="F130" s="141"/>
      <c r="G130" s="81"/>
      <c r="H130" s="137"/>
      <c r="I130" s="138"/>
      <c r="J130" s="81"/>
      <c r="K130" s="81"/>
      <c r="L130" s="83"/>
      <c r="M130" s="24"/>
      <c r="N130" s="25"/>
      <c r="O130" s="61">
        <f t="shared" si="2"/>
        <v>0</v>
      </c>
      <c r="P130" s="81"/>
      <c r="Q130" s="44"/>
    </row>
    <row r="131" spans="1:17" ht="15.6" x14ac:dyDescent="0.25">
      <c r="A131" s="137"/>
      <c r="B131" s="138"/>
      <c r="C131" s="139"/>
      <c r="D131" s="140"/>
      <c r="E131" s="141"/>
      <c r="F131" s="141"/>
      <c r="G131" s="81"/>
      <c r="H131" s="137"/>
      <c r="I131" s="138"/>
      <c r="J131" s="81"/>
      <c r="K131" s="81"/>
      <c r="L131" s="83"/>
      <c r="M131" s="24"/>
      <c r="N131" s="25"/>
      <c r="O131" s="61">
        <f t="shared" si="2"/>
        <v>0</v>
      </c>
      <c r="P131" s="81"/>
      <c r="Q131" s="44"/>
    </row>
    <row r="132" spans="1:17" ht="15.6" x14ac:dyDescent="0.25">
      <c r="A132" s="137"/>
      <c r="B132" s="138"/>
      <c r="C132" s="139"/>
      <c r="D132" s="140"/>
      <c r="E132" s="141"/>
      <c r="F132" s="141"/>
      <c r="G132" s="81"/>
      <c r="H132" s="137"/>
      <c r="I132" s="138"/>
      <c r="J132" s="81"/>
      <c r="K132" s="81"/>
      <c r="L132" s="83"/>
      <c r="M132" s="24"/>
      <c r="N132" s="25"/>
      <c r="O132" s="61">
        <f t="shared" si="2"/>
        <v>0</v>
      </c>
      <c r="P132" s="81"/>
      <c r="Q132" s="44"/>
    </row>
    <row r="133" spans="1:17" ht="15.6" x14ac:dyDescent="0.25">
      <c r="A133" s="137"/>
      <c r="B133" s="138"/>
      <c r="C133" s="139"/>
      <c r="D133" s="140"/>
      <c r="E133" s="141"/>
      <c r="F133" s="141"/>
      <c r="G133" s="81"/>
      <c r="H133" s="137"/>
      <c r="I133" s="138"/>
      <c r="J133" s="81"/>
      <c r="K133" s="81"/>
      <c r="L133" s="83"/>
      <c r="M133" s="24"/>
      <c r="N133" s="25"/>
      <c r="O133" s="61">
        <f t="shared" si="2"/>
        <v>0</v>
      </c>
      <c r="P133" s="81"/>
      <c r="Q133" s="44"/>
    </row>
    <row r="134" spans="1:17" ht="15.6" x14ac:dyDescent="0.25">
      <c r="A134" s="137"/>
      <c r="B134" s="138"/>
      <c r="C134" s="139"/>
      <c r="D134" s="140"/>
      <c r="E134" s="141"/>
      <c r="F134" s="141"/>
      <c r="G134" s="81"/>
      <c r="H134" s="137"/>
      <c r="I134" s="138"/>
      <c r="J134" s="81"/>
      <c r="K134" s="81"/>
      <c r="L134" s="83"/>
      <c r="M134" s="24"/>
      <c r="N134" s="25"/>
      <c r="O134" s="61">
        <f t="shared" si="2"/>
        <v>0</v>
      </c>
      <c r="P134" s="81"/>
      <c r="Q134" s="44"/>
    </row>
    <row r="135" spans="1:17" ht="15.6" x14ac:dyDescent="0.25">
      <c r="A135" s="137"/>
      <c r="B135" s="138"/>
      <c r="C135" s="139"/>
      <c r="D135" s="140"/>
      <c r="E135" s="141"/>
      <c r="F135" s="141"/>
      <c r="G135" s="81"/>
      <c r="H135" s="137"/>
      <c r="I135" s="138"/>
      <c r="J135" s="81"/>
      <c r="K135" s="81"/>
      <c r="L135" s="83"/>
      <c r="M135" s="24"/>
      <c r="N135" s="25"/>
      <c r="O135" s="61">
        <f t="shared" si="2"/>
        <v>0</v>
      </c>
      <c r="P135" s="81"/>
      <c r="Q135" s="44"/>
    </row>
    <row r="136" spans="1:17" ht="15.6" x14ac:dyDescent="0.25">
      <c r="A136" s="137"/>
      <c r="B136" s="138"/>
      <c r="C136" s="139"/>
      <c r="D136" s="140"/>
      <c r="E136" s="141"/>
      <c r="F136" s="141"/>
      <c r="G136" s="81"/>
      <c r="H136" s="137"/>
      <c r="I136" s="138"/>
      <c r="J136" s="81"/>
      <c r="K136" s="81"/>
      <c r="L136" s="83"/>
      <c r="M136" s="24"/>
      <c r="N136" s="25"/>
      <c r="O136" s="61">
        <f t="shared" si="2"/>
        <v>0</v>
      </c>
      <c r="P136" s="81"/>
      <c r="Q136" s="44"/>
    </row>
    <row r="137" spans="1:17" ht="15.6" x14ac:dyDescent="0.25">
      <c r="A137" s="137"/>
      <c r="B137" s="138"/>
      <c r="C137" s="139"/>
      <c r="D137" s="140"/>
      <c r="E137" s="141"/>
      <c r="F137" s="141"/>
      <c r="G137" s="81"/>
      <c r="H137" s="137"/>
      <c r="I137" s="138"/>
      <c r="J137" s="81"/>
      <c r="K137" s="81"/>
      <c r="L137" s="83"/>
      <c r="M137" s="24"/>
      <c r="N137" s="25"/>
      <c r="O137" s="61">
        <f t="shared" si="2"/>
        <v>0</v>
      </c>
      <c r="P137" s="81"/>
      <c r="Q137" s="44"/>
    </row>
    <row r="138" spans="1:17" ht="15.6" x14ac:dyDescent="0.25">
      <c r="A138" s="137"/>
      <c r="B138" s="138"/>
      <c r="C138" s="139"/>
      <c r="D138" s="140"/>
      <c r="E138" s="141"/>
      <c r="F138" s="141"/>
      <c r="G138" s="81"/>
      <c r="H138" s="137"/>
      <c r="I138" s="138"/>
      <c r="J138" s="81"/>
      <c r="K138" s="81"/>
      <c r="L138" s="83"/>
      <c r="M138" s="24"/>
      <c r="N138" s="25"/>
      <c r="O138" s="61">
        <f t="shared" si="2"/>
        <v>0</v>
      </c>
      <c r="P138" s="81"/>
      <c r="Q138" s="44"/>
    </row>
    <row r="139" spans="1:17" ht="15.6" x14ac:dyDescent="0.25">
      <c r="A139" s="137"/>
      <c r="B139" s="138"/>
      <c r="C139" s="139"/>
      <c r="D139" s="140"/>
      <c r="E139" s="141"/>
      <c r="F139" s="141"/>
      <c r="G139" s="81"/>
      <c r="H139" s="137"/>
      <c r="I139" s="138"/>
      <c r="J139" s="81"/>
      <c r="K139" s="81"/>
      <c r="L139" s="83"/>
      <c r="M139" s="24"/>
      <c r="N139" s="25"/>
      <c r="O139" s="61">
        <f t="shared" si="2"/>
        <v>0</v>
      </c>
      <c r="P139" s="81"/>
      <c r="Q139" s="44"/>
    </row>
    <row r="140" spans="1:17" ht="15.6" x14ac:dyDescent="0.25">
      <c r="A140" s="137"/>
      <c r="B140" s="138"/>
      <c r="C140" s="139"/>
      <c r="D140" s="140"/>
      <c r="E140" s="141"/>
      <c r="F140" s="141"/>
      <c r="G140" s="81"/>
      <c r="H140" s="137"/>
      <c r="I140" s="138"/>
      <c r="J140" s="81"/>
      <c r="K140" s="81"/>
      <c r="L140" s="83"/>
      <c r="M140" s="24"/>
      <c r="N140" s="25"/>
      <c r="O140" s="61">
        <f t="shared" si="2"/>
        <v>0</v>
      </c>
      <c r="P140" s="81"/>
      <c r="Q140" s="44"/>
    </row>
    <row r="141" spans="1:17" ht="15.6" x14ac:dyDescent="0.25">
      <c r="A141" s="137"/>
      <c r="B141" s="138"/>
      <c r="C141" s="139"/>
      <c r="D141" s="140"/>
      <c r="E141" s="141"/>
      <c r="F141" s="141"/>
      <c r="G141" s="81"/>
      <c r="H141" s="137"/>
      <c r="I141" s="138"/>
      <c r="J141" s="81"/>
      <c r="K141" s="81"/>
      <c r="L141" s="83"/>
      <c r="M141" s="24"/>
      <c r="N141" s="25"/>
      <c r="O141" s="61">
        <f t="shared" si="2"/>
        <v>0</v>
      </c>
      <c r="P141" s="81"/>
      <c r="Q141" s="44"/>
    </row>
    <row r="142" spans="1:17" ht="15.6" x14ac:dyDescent="0.25">
      <c r="A142" s="137"/>
      <c r="B142" s="138"/>
      <c r="C142" s="139"/>
      <c r="D142" s="140"/>
      <c r="E142" s="141"/>
      <c r="F142" s="141"/>
      <c r="G142" s="81"/>
      <c r="H142" s="137"/>
      <c r="I142" s="138"/>
      <c r="J142" s="81"/>
      <c r="K142" s="81"/>
      <c r="L142" s="83"/>
      <c r="M142" s="24"/>
      <c r="N142" s="25"/>
      <c r="O142" s="61">
        <f t="shared" si="2"/>
        <v>0</v>
      </c>
      <c r="P142" s="81"/>
      <c r="Q142" s="44"/>
    </row>
    <row r="143" spans="1:17" ht="15.6" x14ac:dyDescent="0.25">
      <c r="A143" s="137"/>
      <c r="B143" s="138"/>
      <c r="C143" s="139"/>
      <c r="D143" s="140"/>
      <c r="E143" s="141"/>
      <c r="F143" s="141"/>
      <c r="G143" s="81"/>
      <c r="H143" s="137"/>
      <c r="I143" s="138"/>
      <c r="J143" s="81"/>
      <c r="K143" s="81"/>
      <c r="L143" s="83"/>
      <c r="M143" s="24"/>
      <c r="N143" s="25"/>
      <c r="O143" s="61">
        <f t="shared" si="2"/>
        <v>0</v>
      </c>
      <c r="P143" s="81"/>
      <c r="Q143" s="44"/>
    </row>
    <row r="144" spans="1:17" ht="15.6" x14ac:dyDescent="0.25">
      <c r="A144" s="137"/>
      <c r="B144" s="138"/>
      <c r="C144" s="139"/>
      <c r="D144" s="140"/>
      <c r="E144" s="141"/>
      <c r="F144" s="141"/>
      <c r="G144" s="81"/>
      <c r="H144" s="137"/>
      <c r="I144" s="138"/>
      <c r="J144" s="81"/>
      <c r="K144" s="81"/>
      <c r="L144" s="83"/>
      <c r="M144" s="24"/>
      <c r="N144" s="25"/>
      <c r="O144" s="61">
        <f t="shared" si="2"/>
        <v>0</v>
      </c>
      <c r="P144" s="81"/>
      <c r="Q144" s="44"/>
    </row>
    <row r="145" spans="1:17" ht="15.6" x14ac:dyDescent="0.25">
      <c r="A145" s="137"/>
      <c r="B145" s="138"/>
      <c r="C145" s="139"/>
      <c r="D145" s="140"/>
      <c r="E145" s="141"/>
      <c r="F145" s="141"/>
      <c r="G145" s="81"/>
      <c r="H145" s="137"/>
      <c r="I145" s="138"/>
      <c r="J145" s="81"/>
      <c r="K145" s="81"/>
      <c r="L145" s="83"/>
      <c r="M145" s="24"/>
      <c r="N145" s="25"/>
      <c r="O145" s="61">
        <f t="shared" si="2"/>
        <v>0</v>
      </c>
      <c r="P145" s="81"/>
      <c r="Q145" s="44"/>
    </row>
    <row r="146" spans="1:17" ht="15.6" x14ac:dyDescent="0.25">
      <c r="A146" s="137"/>
      <c r="B146" s="138"/>
      <c r="C146" s="139"/>
      <c r="D146" s="140"/>
      <c r="E146" s="141"/>
      <c r="F146" s="141"/>
      <c r="G146" s="81"/>
      <c r="H146" s="137"/>
      <c r="I146" s="138"/>
      <c r="J146" s="81"/>
      <c r="K146" s="81"/>
      <c r="L146" s="83"/>
      <c r="M146" s="24"/>
      <c r="N146" s="25"/>
      <c r="O146" s="61">
        <f t="shared" si="2"/>
        <v>0</v>
      </c>
      <c r="P146" s="81"/>
      <c r="Q146" s="44"/>
    </row>
    <row r="147" spans="1:17" ht="15.6" x14ac:dyDescent="0.25">
      <c r="A147" s="137"/>
      <c r="B147" s="138"/>
      <c r="C147" s="139"/>
      <c r="D147" s="140"/>
      <c r="E147" s="141"/>
      <c r="F147" s="141"/>
      <c r="G147" s="81"/>
      <c r="H147" s="137"/>
      <c r="I147" s="138"/>
      <c r="J147" s="81"/>
      <c r="K147" s="81"/>
      <c r="L147" s="83"/>
      <c r="M147" s="24"/>
      <c r="N147" s="25"/>
      <c r="O147" s="61">
        <f t="shared" si="2"/>
        <v>0</v>
      </c>
      <c r="P147" s="81"/>
      <c r="Q147" s="44"/>
    </row>
    <row r="148" spans="1:17" ht="15.6" x14ac:dyDescent="0.25">
      <c r="A148" s="137"/>
      <c r="B148" s="138"/>
      <c r="C148" s="139"/>
      <c r="D148" s="140"/>
      <c r="E148" s="141"/>
      <c r="F148" s="141"/>
      <c r="G148" s="81"/>
      <c r="H148" s="137"/>
      <c r="I148" s="138"/>
      <c r="J148" s="81"/>
      <c r="K148" s="81"/>
      <c r="L148" s="83"/>
      <c r="M148" s="24"/>
      <c r="N148" s="25"/>
      <c r="O148" s="61">
        <f t="shared" si="2"/>
        <v>0</v>
      </c>
      <c r="P148" s="81"/>
      <c r="Q148" s="44"/>
    </row>
    <row r="149" spans="1:17" ht="15.6" x14ac:dyDescent="0.25">
      <c r="A149" s="137"/>
      <c r="B149" s="138"/>
      <c r="C149" s="139"/>
      <c r="D149" s="140"/>
      <c r="E149" s="141"/>
      <c r="F149" s="141"/>
      <c r="G149" s="81"/>
      <c r="H149" s="137"/>
      <c r="I149" s="138"/>
      <c r="J149" s="81"/>
      <c r="K149" s="81"/>
      <c r="L149" s="83"/>
      <c r="M149" s="24"/>
      <c r="N149" s="25"/>
      <c r="O149" s="61">
        <f t="shared" si="2"/>
        <v>0</v>
      </c>
      <c r="P149" s="81"/>
      <c r="Q149" s="44"/>
    </row>
    <row r="150" spans="1:17" ht="15.6" x14ac:dyDescent="0.25">
      <c r="A150" s="137"/>
      <c r="B150" s="138"/>
      <c r="C150" s="139"/>
      <c r="D150" s="140"/>
      <c r="E150" s="141"/>
      <c r="F150" s="141"/>
      <c r="G150" s="81"/>
      <c r="H150" s="137"/>
      <c r="I150" s="138"/>
      <c r="J150" s="81"/>
      <c r="K150" s="81"/>
      <c r="L150" s="83"/>
      <c r="M150" s="24"/>
      <c r="N150" s="25"/>
      <c r="O150" s="61">
        <f t="shared" si="2"/>
        <v>0</v>
      </c>
      <c r="P150" s="81"/>
      <c r="Q150" s="44"/>
    </row>
    <row r="151" spans="1:17" ht="15.6" x14ac:dyDescent="0.25">
      <c r="A151" s="137"/>
      <c r="B151" s="138"/>
      <c r="C151" s="139"/>
      <c r="D151" s="140"/>
      <c r="E151" s="141"/>
      <c r="F151" s="141"/>
      <c r="G151" s="81"/>
      <c r="H151" s="137"/>
      <c r="I151" s="138"/>
      <c r="J151" s="81"/>
      <c r="K151" s="81"/>
      <c r="L151" s="83"/>
      <c r="M151" s="24"/>
      <c r="N151" s="25"/>
      <c r="O151" s="61">
        <f t="shared" si="2"/>
        <v>0</v>
      </c>
      <c r="P151" s="81"/>
      <c r="Q151" s="44"/>
    </row>
    <row r="152" spans="1:17" ht="15.6" x14ac:dyDescent="0.25">
      <c r="A152" s="137"/>
      <c r="B152" s="138"/>
      <c r="C152" s="139"/>
      <c r="D152" s="140"/>
      <c r="E152" s="141"/>
      <c r="F152" s="141"/>
      <c r="G152" s="81"/>
      <c r="H152" s="137"/>
      <c r="I152" s="138"/>
      <c r="J152" s="81"/>
      <c r="K152" s="81"/>
      <c r="L152" s="83"/>
      <c r="M152" s="24"/>
      <c r="N152" s="25"/>
      <c r="O152" s="61">
        <f t="shared" si="2"/>
        <v>0</v>
      </c>
      <c r="P152" s="81"/>
      <c r="Q152" s="44"/>
    </row>
    <row r="153" spans="1:17" ht="15.6" x14ac:dyDescent="0.25">
      <c r="A153" s="137"/>
      <c r="B153" s="138"/>
      <c r="C153" s="139"/>
      <c r="D153" s="140"/>
      <c r="E153" s="141"/>
      <c r="F153" s="141"/>
      <c r="G153" s="81"/>
      <c r="H153" s="137"/>
      <c r="I153" s="138"/>
      <c r="J153" s="81"/>
      <c r="K153" s="81"/>
      <c r="L153" s="83"/>
      <c r="M153" s="24"/>
      <c r="N153" s="25"/>
      <c r="O153" s="61">
        <f t="shared" si="2"/>
        <v>0</v>
      </c>
      <c r="P153" s="81"/>
      <c r="Q153" s="44"/>
    </row>
    <row r="154" spans="1:17" ht="15.6" x14ac:dyDescent="0.25">
      <c r="A154" s="137"/>
      <c r="B154" s="138"/>
      <c r="C154" s="139"/>
      <c r="D154" s="140"/>
      <c r="E154" s="141"/>
      <c r="F154" s="141"/>
      <c r="G154" s="81"/>
      <c r="H154" s="137"/>
      <c r="I154" s="138"/>
      <c r="J154" s="81"/>
      <c r="K154" s="81"/>
      <c r="L154" s="83"/>
      <c r="M154" s="24"/>
      <c r="N154" s="25"/>
      <c r="O154" s="61">
        <f t="shared" si="2"/>
        <v>0</v>
      </c>
      <c r="P154" s="81"/>
      <c r="Q154" s="44"/>
    </row>
    <row r="155" spans="1:17" ht="15.6" x14ac:dyDescent="0.25">
      <c r="A155" s="137"/>
      <c r="B155" s="138"/>
      <c r="C155" s="139"/>
      <c r="D155" s="140"/>
      <c r="E155" s="141"/>
      <c r="F155" s="141"/>
      <c r="G155" s="81"/>
      <c r="H155" s="137"/>
      <c r="I155" s="138"/>
      <c r="J155" s="81"/>
      <c r="K155" s="81"/>
      <c r="L155" s="83"/>
      <c r="M155" s="24"/>
      <c r="N155" s="25"/>
      <c r="O155" s="61">
        <f t="shared" si="2"/>
        <v>0</v>
      </c>
      <c r="P155" s="81"/>
      <c r="Q155" s="44"/>
    </row>
    <row r="156" spans="1:17" ht="15.6" x14ac:dyDescent="0.25">
      <c r="A156" s="137"/>
      <c r="B156" s="138"/>
      <c r="C156" s="139"/>
      <c r="D156" s="140"/>
      <c r="E156" s="141"/>
      <c r="F156" s="141"/>
      <c r="G156" s="81"/>
      <c r="H156" s="137"/>
      <c r="I156" s="138"/>
      <c r="J156" s="81"/>
      <c r="K156" s="81"/>
      <c r="L156" s="83"/>
      <c r="M156" s="24"/>
      <c r="N156" s="25"/>
      <c r="O156" s="61">
        <f t="shared" si="2"/>
        <v>0</v>
      </c>
      <c r="P156" s="81"/>
      <c r="Q156" s="44"/>
    </row>
    <row r="157" spans="1:17" ht="15.6" x14ac:dyDescent="0.25">
      <c r="A157" s="137"/>
      <c r="B157" s="138"/>
      <c r="C157" s="139"/>
      <c r="D157" s="140"/>
      <c r="E157" s="141"/>
      <c r="F157" s="141"/>
      <c r="G157" s="81"/>
      <c r="H157" s="137"/>
      <c r="I157" s="138"/>
      <c r="J157" s="81"/>
      <c r="K157" s="81"/>
      <c r="L157" s="83"/>
      <c r="M157" s="24"/>
      <c r="N157" s="25"/>
      <c r="O157" s="61">
        <f t="shared" si="2"/>
        <v>0</v>
      </c>
      <c r="P157" s="81"/>
      <c r="Q157" s="44"/>
    </row>
    <row r="158" spans="1:17" ht="15.6" x14ac:dyDescent="0.25">
      <c r="A158" s="137"/>
      <c r="B158" s="138"/>
      <c r="C158" s="139"/>
      <c r="D158" s="140"/>
      <c r="E158" s="141"/>
      <c r="F158" s="141"/>
      <c r="G158" s="81"/>
      <c r="H158" s="137"/>
      <c r="I158" s="138"/>
      <c r="J158" s="81"/>
      <c r="K158" s="81"/>
      <c r="L158" s="83"/>
      <c r="M158" s="24"/>
      <c r="N158" s="25"/>
      <c r="O158" s="61">
        <f t="shared" si="2"/>
        <v>0</v>
      </c>
      <c r="P158" s="81"/>
      <c r="Q158" s="44"/>
    </row>
    <row r="159" spans="1:17" ht="15.6" x14ac:dyDescent="0.25">
      <c r="A159" s="137"/>
      <c r="B159" s="138"/>
      <c r="C159" s="139"/>
      <c r="D159" s="140"/>
      <c r="E159" s="141"/>
      <c r="F159" s="141"/>
      <c r="G159" s="81"/>
      <c r="H159" s="137"/>
      <c r="I159" s="138"/>
      <c r="J159" s="81"/>
      <c r="K159" s="81"/>
      <c r="L159" s="83"/>
      <c r="M159" s="24"/>
      <c r="N159" s="25"/>
      <c r="O159" s="61">
        <f t="shared" si="2"/>
        <v>0</v>
      </c>
      <c r="P159" s="81"/>
      <c r="Q159" s="44"/>
    </row>
    <row r="160" spans="1:17" ht="15.6" x14ac:dyDescent="0.25">
      <c r="A160" s="137"/>
      <c r="B160" s="138"/>
      <c r="C160" s="139"/>
      <c r="D160" s="140"/>
      <c r="E160" s="141"/>
      <c r="F160" s="141"/>
      <c r="G160" s="81"/>
      <c r="H160" s="137"/>
      <c r="I160" s="138"/>
      <c r="J160" s="81"/>
      <c r="K160" s="81"/>
      <c r="L160" s="83"/>
      <c r="M160" s="24"/>
      <c r="N160" s="25"/>
      <c r="O160" s="61">
        <f t="shared" si="2"/>
        <v>0</v>
      </c>
      <c r="P160" s="81"/>
      <c r="Q160" s="44"/>
    </row>
    <row r="161" spans="1:17" ht="15.6" x14ac:dyDescent="0.25">
      <c r="A161" s="137"/>
      <c r="B161" s="138"/>
      <c r="C161" s="139"/>
      <c r="D161" s="140"/>
      <c r="E161" s="141"/>
      <c r="F161" s="141"/>
      <c r="G161" s="81"/>
      <c r="H161" s="137"/>
      <c r="I161" s="138"/>
      <c r="J161" s="81"/>
      <c r="K161" s="81"/>
      <c r="L161" s="83"/>
      <c r="M161" s="24"/>
      <c r="N161" s="25"/>
      <c r="O161" s="61">
        <f t="shared" si="2"/>
        <v>0</v>
      </c>
      <c r="P161" s="81"/>
      <c r="Q161" s="44"/>
    </row>
    <row r="162" spans="1:17" ht="15.6" x14ac:dyDescent="0.25">
      <c r="A162" s="137"/>
      <c r="B162" s="138"/>
      <c r="C162" s="139"/>
      <c r="D162" s="140"/>
      <c r="E162" s="141"/>
      <c r="F162" s="141"/>
      <c r="G162" s="81"/>
      <c r="H162" s="137"/>
      <c r="I162" s="138"/>
      <c r="J162" s="81"/>
      <c r="K162" s="81"/>
      <c r="L162" s="83"/>
      <c r="M162" s="24"/>
      <c r="N162" s="25"/>
      <c r="O162" s="61">
        <f t="shared" si="2"/>
        <v>0</v>
      </c>
      <c r="P162" s="81"/>
      <c r="Q162" s="44"/>
    </row>
    <row r="163" spans="1:17" ht="15.6" x14ac:dyDescent="0.25">
      <c r="A163" s="137"/>
      <c r="B163" s="138"/>
      <c r="C163" s="139"/>
      <c r="D163" s="140"/>
      <c r="E163" s="141"/>
      <c r="F163" s="141"/>
      <c r="G163" s="81"/>
      <c r="H163" s="137"/>
      <c r="I163" s="138"/>
      <c r="J163" s="81"/>
      <c r="K163" s="81"/>
      <c r="L163" s="83"/>
      <c r="M163" s="24"/>
      <c r="N163" s="25"/>
      <c r="O163" s="61">
        <f t="shared" si="2"/>
        <v>0</v>
      </c>
      <c r="P163" s="81"/>
      <c r="Q163" s="44"/>
    </row>
    <row r="164" spans="1:17" ht="15.6" x14ac:dyDescent="0.25">
      <c r="A164" s="137"/>
      <c r="B164" s="138"/>
      <c r="C164" s="139"/>
      <c r="D164" s="140"/>
      <c r="E164" s="141"/>
      <c r="F164" s="141"/>
      <c r="G164" s="81"/>
      <c r="H164" s="137"/>
      <c r="I164" s="138"/>
      <c r="J164" s="81"/>
      <c r="K164" s="81"/>
      <c r="L164" s="83"/>
      <c r="M164" s="24"/>
      <c r="N164" s="25"/>
      <c r="O164" s="61">
        <f t="shared" si="2"/>
        <v>0</v>
      </c>
      <c r="P164" s="81"/>
      <c r="Q164" s="44"/>
    </row>
    <row r="165" spans="1:17" ht="15.6" x14ac:dyDescent="0.25">
      <c r="A165" s="137"/>
      <c r="B165" s="138"/>
      <c r="C165" s="139"/>
      <c r="D165" s="140"/>
      <c r="E165" s="141"/>
      <c r="F165" s="141"/>
      <c r="G165" s="81"/>
      <c r="H165" s="137"/>
      <c r="I165" s="138"/>
      <c r="J165" s="81"/>
      <c r="K165" s="81"/>
      <c r="L165" s="83"/>
      <c r="M165" s="24"/>
      <c r="N165" s="25"/>
      <c r="O165" s="61">
        <f t="shared" si="2"/>
        <v>0</v>
      </c>
      <c r="P165" s="81"/>
      <c r="Q165" s="44"/>
    </row>
    <row r="166" spans="1:17" ht="15.6" x14ac:dyDescent="0.25">
      <c r="A166" s="137"/>
      <c r="B166" s="138"/>
      <c r="C166" s="139"/>
      <c r="D166" s="140"/>
      <c r="E166" s="141"/>
      <c r="F166" s="141"/>
      <c r="G166" s="81"/>
      <c r="H166" s="137"/>
      <c r="I166" s="138"/>
      <c r="J166" s="81"/>
      <c r="K166" s="81"/>
      <c r="L166" s="83"/>
      <c r="M166" s="24"/>
      <c r="N166" s="25"/>
      <c r="O166" s="61">
        <f t="shared" si="2"/>
        <v>0</v>
      </c>
      <c r="P166" s="81"/>
      <c r="Q166" s="44"/>
    </row>
    <row r="167" spans="1:17" ht="15.6" x14ac:dyDescent="0.25">
      <c r="A167" s="137"/>
      <c r="B167" s="138"/>
      <c r="C167" s="139"/>
      <c r="D167" s="140"/>
      <c r="E167" s="141"/>
      <c r="F167" s="141"/>
      <c r="G167" s="81"/>
      <c r="H167" s="137"/>
      <c r="I167" s="138"/>
      <c r="J167" s="81"/>
      <c r="K167" s="81"/>
      <c r="L167" s="83"/>
      <c r="M167" s="24"/>
      <c r="N167" s="25"/>
      <c r="O167" s="61">
        <f t="shared" si="2"/>
        <v>0</v>
      </c>
      <c r="P167" s="81"/>
      <c r="Q167" s="44"/>
    </row>
    <row r="168" spans="1:17" ht="15.6" x14ac:dyDescent="0.25">
      <c r="A168" s="137"/>
      <c r="B168" s="138"/>
      <c r="C168" s="139"/>
      <c r="D168" s="140"/>
      <c r="E168" s="141"/>
      <c r="F168" s="141"/>
      <c r="G168" s="81"/>
      <c r="H168" s="137"/>
      <c r="I168" s="138"/>
      <c r="J168" s="81"/>
      <c r="K168" s="81"/>
      <c r="L168" s="83"/>
      <c r="M168" s="24"/>
      <c r="N168" s="25"/>
      <c r="O168" s="61">
        <f t="shared" si="2"/>
        <v>0</v>
      </c>
      <c r="P168" s="81"/>
      <c r="Q168" s="44"/>
    </row>
    <row r="169" spans="1:17" ht="15.6" x14ac:dyDescent="0.25">
      <c r="A169" s="137"/>
      <c r="B169" s="138"/>
      <c r="C169" s="139"/>
      <c r="D169" s="140"/>
      <c r="E169" s="141"/>
      <c r="F169" s="141"/>
      <c r="G169" s="81"/>
      <c r="H169" s="137"/>
      <c r="I169" s="138"/>
      <c r="J169" s="81"/>
      <c r="K169" s="81"/>
      <c r="L169" s="83"/>
      <c r="M169" s="24"/>
      <c r="N169" s="25"/>
      <c r="O169" s="61">
        <f t="shared" si="2"/>
        <v>0</v>
      </c>
      <c r="P169" s="81"/>
      <c r="Q169" s="44"/>
    </row>
    <row r="170" spans="1:17" ht="15.6" x14ac:dyDescent="0.25">
      <c r="A170" s="137"/>
      <c r="B170" s="138"/>
      <c r="C170" s="139"/>
      <c r="D170" s="140"/>
      <c r="E170" s="141"/>
      <c r="F170" s="141"/>
      <c r="G170" s="81"/>
      <c r="H170" s="137"/>
      <c r="I170" s="138"/>
      <c r="J170" s="81"/>
      <c r="K170" s="81"/>
      <c r="L170" s="83"/>
      <c r="M170" s="24"/>
      <c r="N170" s="25"/>
      <c r="O170" s="61">
        <f t="shared" si="2"/>
        <v>0</v>
      </c>
      <c r="P170" s="81"/>
      <c r="Q170" s="44"/>
    </row>
    <row r="171" spans="1:17" ht="15.6" x14ac:dyDescent="0.25">
      <c r="A171" s="137"/>
      <c r="B171" s="138"/>
      <c r="C171" s="139"/>
      <c r="D171" s="140"/>
      <c r="E171" s="141"/>
      <c r="F171" s="141"/>
      <c r="G171" s="81"/>
      <c r="H171" s="137"/>
      <c r="I171" s="138"/>
      <c r="J171" s="81"/>
      <c r="K171" s="81"/>
      <c r="L171" s="83"/>
      <c r="M171" s="24"/>
      <c r="N171" s="25"/>
      <c r="O171" s="61">
        <f t="shared" si="2"/>
        <v>0</v>
      </c>
      <c r="P171" s="81"/>
      <c r="Q171" s="44"/>
    </row>
    <row r="172" spans="1:17" ht="15.6" x14ac:dyDescent="0.25">
      <c r="A172" s="137"/>
      <c r="B172" s="138"/>
      <c r="C172" s="139"/>
      <c r="D172" s="140"/>
      <c r="E172" s="141"/>
      <c r="F172" s="141"/>
      <c r="G172" s="81"/>
      <c r="H172" s="137"/>
      <c r="I172" s="138"/>
      <c r="J172" s="81"/>
      <c r="K172" s="81"/>
      <c r="L172" s="83"/>
      <c r="M172" s="24"/>
      <c r="N172" s="25"/>
      <c r="O172" s="61">
        <f t="shared" si="2"/>
        <v>0</v>
      </c>
      <c r="P172" s="81"/>
      <c r="Q172" s="44"/>
    </row>
    <row r="173" spans="1:17" ht="15.6" x14ac:dyDescent="0.25">
      <c r="A173" s="137"/>
      <c r="B173" s="138"/>
      <c r="C173" s="139"/>
      <c r="D173" s="140"/>
      <c r="E173" s="141"/>
      <c r="F173" s="141"/>
      <c r="G173" s="81"/>
      <c r="H173" s="137"/>
      <c r="I173" s="138"/>
      <c r="J173" s="81"/>
      <c r="K173" s="81"/>
      <c r="L173" s="83"/>
      <c r="M173" s="24"/>
      <c r="N173" s="25"/>
      <c r="O173" s="61">
        <f t="shared" si="2"/>
        <v>0</v>
      </c>
      <c r="P173" s="81"/>
      <c r="Q173" s="44"/>
    </row>
    <row r="174" spans="1:17" ht="15.6" x14ac:dyDescent="0.25">
      <c r="A174" s="137"/>
      <c r="B174" s="138"/>
      <c r="C174" s="139"/>
      <c r="D174" s="140"/>
      <c r="E174" s="141"/>
      <c r="F174" s="141"/>
      <c r="G174" s="81"/>
      <c r="H174" s="137"/>
      <c r="I174" s="138"/>
      <c r="J174" s="81"/>
      <c r="K174" s="81"/>
      <c r="L174" s="83"/>
      <c r="M174" s="24"/>
      <c r="N174" s="25"/>
      <c r="O174" s="61">
        <f t="shared" si="2"/>
        <v>0</v>
      </c>
      <c r="P174" s="81"/>
      <c r="Q174" s="44"/>
    </row>
    <row r="175" spans="1:17" ht="15.6" x14ac:dyDescent="0.25">
      <c r="A175" s="137"/>
      <c r="B175" s="138"/>
      <c r="C175" s="139"/>
      <c r="D175" s="140"/>
      <c r="E175" s="141"/>
      <c r="F175" s="141"/>
      <c r="G175" s="81"/>
      <c r="H175" s="137"/>
      <c r="I175" s="138"/>
      <c r="J175" s="81"/>
      <c r="K175" s="81"/>
      <c r="L175" s="83"/>
      <c r="M175" s="24"/>
      <c r="N175" s="25"/>
      <c r="O175" s="61">
        <f t="shared" si="2"/>
        <v>0</v>
      </c>
      <c r="P175" s="81"/>
      <c r="Q175" s="44"/>
    </row>
    <row r="176" spans="1:17" ht="15.6" x14ac:dyDescent="0.25">
      <c r="A176" s="137"/>
      <c r="B176" s="138"/>
      <c r="C176" s="139"/>
      <c r="D176" s="140"/>
      <c r="E176" s="141"/>
      <c r="F176" s="141"/>
      <c r="G176" s="81"/>
      <c r="H176" s="137"/>
      <c r="I176" s="138"/>
      <c r="J176" s="81"/>
      <c r="K176" s="81"/>
      <c r="L176" s="83"/>
      <c r="M176" s="24"/>
      <c r="N176" s="25"/>
      <c r="O176" s="61">
        <f t="shared" si="2"/>
        <v>0</v>
      </c>
      <c r="P176" s="81"/>
      <c r="Q176" s="44"/>
    </row>
    <row r="177" spans="1:17" ht="15.6" x14ac:dyDescent="0.25">
      <c r="A177" s="137"/>
      <c r="B177" s="138"/>
      <c r="C177" s="139"/>
      <c r="D177" s="140"/>
      <c r="E177" s="141"/>
      <c r="F177" s="141"/>
      <c r="G177" s="81"/>
      <c r="H177" s="137"/>
      <c r="I177" s="138"/>
      <c r="J177" s="81"/>
      <c r="K177" s="81"/>
      <c r="L177" s="83"/>
      <c r="M177" s="24"/>
      <c r="N177" s="25"/>
      <c r="O177" s="61">
        <f t="shared" si="2"/>
        <v>0</v>
      </c>
      <c r="P177" s="81"/>
      <c r="Q177" s="44"/>
    </row>
    <row r="178" spans="1:17" ht="15.6" x14ac:dyDescent="0.25">
      <c r="A178" s="137"/>
      <c r="B178" s="138"/>
      <c r="C178" s="139"/>
      <c r="D178" s="140"/>
      <c r="E178" s="141"/>
      <c r="F178" s="141"/>
      <c r="G178" s="81"/>
      <c r="H178" s="137"/>
      <c r="I178" s="138"/>
      <c r="J178" s="81"/>
      <c r="K178" s="81"/>
      <c r="L178" s="83"/>
      <c r="M178" s="24"/>
      <c r="N178" s="25"/>
      <c r="O178" s="61">
        <f t="shared" si="2"/>
        <v>0</v>
      </c>
      <c r="P178" s="81"/>
      <c r="Q178" s="44"/>
    </row>
    <row r="179" spans="1:17" ht="15.6" x14ac:dyDescent="0.25">
      <c r="A179" s="137"/>
      <c r="B179" s="138"/>
      <c r="C179" s="139"/>
      <c r="D179" s="140"/>
      <c r="E179" s="141"/>
      <c r="F179" s="141"/>
      <c r="G179" s="81"/>
      <c r="H179" s="137"/>
      <c r="I179" s="138"/>
      <c r="J179" s="81"/>
      <c r="K179" s="81"/>
      <c r="L179" s="83"/>
      <c r="M179" s="24"/>
      <c r="N179" s="25"/>
      <c r="O179" s="61">
        <f t="shared" si="2"/>
        <v>0</v>
      </c>
      <c r="P179" s="81"/>
      <c r="Q179" s="44"/>
    </row>
    <row r="180" spans="1:17" ht="15.6" x14ac:dyDescent="0.25">
      <c r="A180" s="137"/>
      <c r="B180" s="138"/>
      <c r="C180" s="139"/>
      <c r="D180" s="140"/>
      <c r="E180" s="141"/>
      <c r="F180" s="141"/>
      <c r="G180" s="81"/>
      <c r="H180" s="137"/>
      <c r="I180" s="138"/>
      <c r="J180" s="81"/>
      <c r="K180" s="81"/>
      <c r="L180" s="83"/>
      <c r="M180" s="24"/>
      <c r="N180" s="25"/>
      <c r="O180" s="61">
        <f t="shared" si="2"/>
        <v>0</v>
      </c>
      <c r="P180" s="81"/>
      <c r="Q180" s="44"/>
    </row>
    <row r="181" spans="1:17" ht="15.6" x14ac:dyDescent="0.25">
      <c r="A181" s="137"/>
      <c r="B181" s="138"/>
      <c r="C181" s="139"/>
      <c r="D181" s="140"/>
      <c r="E181" s="141"/>
      <c r="F181" s="141"/>
      <c r="G181" s="81"/>
      <c r="H181" s="137"/>
      <c r="I181" s="138"/>
      <c r="J181" s="81"/>
      <c r="K181" s="81"/>
      <c r="L181" s="83"/>
      <c r="M181" s="24"/>
      <c r="N181" s="25"/>
      <c r="O181" s="61">
        <f t="shared" si="2"/>
        <v>0</v>
      </c>
      <c r="P181" s="81"/>
      <c r="Q181" s="44"/>
    </row>
    <row r="182" spans="1:17" ht="15.6" x14ac:dyDescent="0.25">
      <c r="A182" s="137"/>
      <c r="B182" s="138"/>
      <c r="C182" s="139"/>
      <c r="D182" s="140"/>
      <c r="E182" s="141"/>
      <c r="F182" s="141"/>
      <c r="G182" s="81"/>
      <c r="H182" s="137"/>
      <c r="I182" s="138"/>
      <c r="J182" s="81"/>
      <c r="K182" s="81"/>
      <c r="L182" s="83"/>
      <c r="M182" s="24"/>
      <c r="N182" s="25"/>
      <c r="O182" s="61">
        <f t="shared" si="2"/>
        <v>0</v>
      </c>
      <c r="P182" s="81"/>
      <c r="Q182" s="44"/>
    </row>
    <row r="183" spans="1:17" ht="15.6" x14ac:dyDescent="0.25">
      <c r="A183" s="137"/>
      <c r="B183" s="138"/>
      <c r="C183" s="139"/>
      <c r="D183" s="140"/>
      <c r="E183" s="141"/>
      <c r="F183" s="141"/>
      <c r="G183" s="81"/>
      <c r="H183" s="137"/>
      <c r="I183" s="138"/>
      <c r="J183" s="81"/>
      <c r="K183" s="81"/>
      <c r="L183" s="83"/>
      <c r="M183" s="24"/>
      <c r="N183" s="25"/>
      <c r="O183" s="61">
        <f t="shared" si="2"/>
        <v>0</v>
      </c>
      <c r="P183" s="81"/>
      <c r="Q183" s="44"/>
    </row>
    <row r="184" spans="1:17" ht="15.6" x14ac:dyDescent="0.25">
      <c r="A184" s="137"/>
      <c r="B184" s="138"/>
      <c r="C184" s="139"/>
      <c r="D184" s="140"/>
      <c r="E184" s="141"/>
      <c r="F184" s="141"/>
      <c r="G184" s="81"/>
      <c r="H184" s="137"/>
      <c r="I184" s="138"/>
      <c r="J184" s="81"/>
      <c r="K184" s="81"/>
      <c r="L184" s="83"/>
      <c r="M184" s="24"/>
      <c r="N184" s="25"/>
      <c r="O184" s="61">
        <f t="shared" si="2"/>
        <v>0</v>
      </c>
      <c r="P184" s="81"/>
      <c r="Q184" s="44"/>
    </row>
    <row r="185" spans="1:17" ht="15.6" x14ac:dyDescent="0.25">
      <c r="A185" s="137"/>
      <c r="B185" s="138"/>
      <c r="C185" s="139"/>
      <c r="D185" s="140"/>
      <c r="E185" s="141"/>
      <c r="F185" s="141"/>
      <c r="G185" s="81"/>
      <c r="H185" s="137"/>
      <c r="I185" s="138"/>
      <c r="J185" s="81"/>
      <c r="K185" s="81"/>
      <c r="L185" s="83"/>
      <c r="M185" s="24"/>
      <c r="N185" s="25"/>
      <c r="O185" s="61">
        <f t="shared" si="2"/>
        <v>0</v>
      </c>
      <c r="P185" s="81"/>
      <c r="Q185" s="44"/>
    </row>
    <row r="186" spans="1:17" ht="15.6" x14ac:dyDescent="0.25">
      <c r="A186" s="137"/>
      <c r="B186" s="138"/>
      <c r="C186" s="139"/>
      <c r="D186" s="140"/>
      <c r="E186" s="141"/>
      <c r="F186" s="141"/>
      <c r="G186" s="81"/>
      <c r="H186" s="137"/>
      <c r="I186" s="138"/>
      <c r="J186" s="81"/>
      <c r="K186" s="81"/>
      <c r="L186" s="83"/>
      <c r="M186" s="24"/>
      <c r="N186" s="25"/>
      <c r="O186" s="61">
        <f t="shared" si="2"/>
        <v>0</v>
      </c>
      <c r="P186" s="81"/>
      <c r="Q186" s="44"/>
    </row>
    <row r="187" spans="1:17" ht="15.6" x14ac:dyDescent="0.25">
      <c r="A187" s="137"/>
      <c r="B187" s="138"/>
      <c r="C187" s="139"/>
      <c r="D187" s="140"/>
      <c r="E187" s="141"/>
      <c r="F187" s="141"/>
      <c r="G187" s="81"/>
      <c r="H187" s="137"/>
      <c r="I187" s="138"/>
      <c r="J187" s="81"/>
      <c r="K187" s="81"/>
      <c r="L187" s="83"/>
      <c r="M187" s="24"/>
      <c r="N187" s="25"/>
      <c r="O187" s="61">
        <f t="shared" ref="O187:O250" si="3">$M187*$N187</f>
        <v>0</v>
      </c>
      <c r="P187" s="81"/>
      <c r="Q187" s="44"/>
    </row>
    <row r="188" spans="1:17" ht="15.6" x14ac:dyDescent="0.25">
      <c r="A188" s="137"/>
      <c r="B188" s="138"/>
      <c r="C188" s="139"/>
      <c r="D188" s="140"/>
      <c r="E188" s="141"/>
      <c r="F188" s="141"/>
      <c r="G188" s="81"/>
      <c r="H188" s="137"/>
      <c r="I188" s="138"/>
      <c r="J188" s="81"/>
      <c r="K188" s="81"/>
      <c r="L188" s="83"/>
      <c r="M188" s="24"/>
      <c r="N188" s="25"/>
      <c r="O188" s="61">
        <f t="shared" si="3"/>
        <v>0</v>
      </c>
      <c r="P188" s="81"/>
      <c r="Q188" s="44"/>
    </row>
    <row r="189" spans="1:17" ht="15.6" x14ac:dyDescent="0.25">
      <c r="A189" s="137"/>
      <c r="B189" s="138"/>
      <c r="C189" s="139"/>
      <c r="D189" s="140"/>
      <c r="E189" s="141"/>
      <c r="F189" s="141"/>
      <c r="G189" s="81"/>
      <c r="H189" s="137"/>
      <c r="I189" s="138"/>
      <c r="J189" s="81"/>
      <c r="K189" s="81"/>
      <c r="L189" s="83"/>
      <c r="M189" s="24"/>
      <c r="N189" s="25"/>
      <c r="O189" s="61">
        <f t="shared" si="3"/>
        <v>0</v>
      </c>
      <c r="P189" s="81"/>
      <c r="Q189" s="44"/>
    </row>
    <row r="190" spans="1:17" ht="15.6" x14ac:dyDescent="0.25">
      <c r="A190" s="137"/>
      <c r="B190" s="138"/>
      <c r="C190" s="139"/>
      <c r="D190" s="140"/>
      <c r="E190" s="141"/>
      <c r="F190" s="141"/>
      <c r="G190" s="81"/>
      <c r="H190" s="137"/>
      <c r="I190" s="138"/>
      <c r="J190" s="81"/>
      <c r="K190" s="81"/>
      <c r="L190" s="83"/>
      <c r="M190" s="24"/>
      <c r="N190" s="25"/>
      <c r="O190" s="61">
        <f t="shared" si="3"/>
        <v>0</v>
      </c>
      <c r="P190" s="81"/>
      <c r="Q190" s="44"/>
    </row>
    <row r="191" spans="1:17" ht="15.6" x14ac:dyDescent="0.25">
      <c r="A191" s="137"/>
      <c r="B191" s="138"/>
      <c r="C191" s="139"/>
      <c r="D191" s="140"/>
      <c r="E191" s="141"/>
      <c r="F191" s="141"/>
      <c r="G191" s="81"/>
      <c r="H191" s="137"/>
      <c r="I191" s="138"/>
      <c r="J191" s="81"/>
      <c r="K191" s="81"/>
      <c r="L191" s="83"/>
      <c r="M191" s="24"/>
      <c r="N191" s="25"/>
      <c r="O191" s="61">
        <f t="shared" si="3"/>
        <v>0</v>
      </c>
      <c r="P191" s="81"/>
      <c r="Q191" s="44"/>
    </row>
    <row r="192" spans="1:17" ht="15.6" x14ac:dyDescent="0.25">
      <c r="A192" s="137"/>
      <c r="B192" s="138"/>
      <c r="C192" s="139"/>
      <c r="D192" s="140"/>
      <c r="E192" s="141"/>
      <c r="F192" s="141"/>
      <c r="G192" s="81"/>
      <c r="H192" s="137"/>
      <c r="I192" s="138"/>
      <c r="J192" s="81"/>
      <c r="K192" s="81"/>
      <c r="L192" s="83"/>
      <c r="M192" s="24"/>
      <c r="N192" s="25"/>
      <c r="O192" s="61">
        <f t="shared" si="3"/>
        <v>0</v>
      </c>
      <c r="P192" s="81"/>
      <c r="Q192" s="44"/>
    </row>
    <row r="193" spans="1:17" ht="15.6" x14ac:dyDescent="0.25">
      <c r="A193" s="137"/>
      <c r="B193" s="138"/>
      <c r="C193" s="139"/>
      <c r="D193" s="140"/>
      <c r="E193" s="141"/>
      <c r="F193" s="141"/>
      <c r="G193" s="81"/>
      <c r="H193" s="137"/>
      <c r="I193" s="138"/>
      <c r="J193" s="81"/>
      <c r="K193" s="81"/>
      <c r="L193" s="83"/>
      <c r="M193" s="24"/>
      <c r="N193" s="25"/>
      <c r="O193" s="61">
        <f t="shared" si="3"/>
        <v>0</v>
      </c>
      <c r="P193" s="81"/>
      <c r="Q193" s="44"/>
    </row>
    <row r="194" spans="1:17" ht="15.6" x14ac:dyDescent="0.25">
      <c r="A194" s="137"/>
      <c r="B194" s="138"/>
      <c r="C194" s="139"/>
      <c r="D194" s="140"/>
      <c r="E194" s="141"/>
      <c r="F194" s="141"/>
      <c r="G194" s="81"/>
      <c r="H194" s="137"/>
      <c r="I194" s="138"/>
      <c r="J194" s="81"/>
      <c r="K194" s="81"/>
      <c r="L194" s="83"/>
      <c r="M194" s="24"/>
      <c r="N194" s="25"/>
      <c r="O194" s="61">
        <f t="shared" si="3"/>
        <v>0</v>
      </c>
      <c r="P194" s="81"/>
      <c r="Q194" s="44"/>
    </row>
    <row r="195" spans="1:17" ht="15.6" x14ac:dyDescent="0.25">
      <c r="A195" s="137"/>
      <c r="B195" s="138"/>
      <c r="C195" s="139"/>
      <c r="D195" s="140"/>
      <c r="E195" s="141"/>
      <c r="F195" s="141"/>
      <c r="G195" s="81"/>
      <c r="H195" s="137"/>
      <c r="I195" s="138"/>
      <c r="J195" s="81"/>
      <c r="K195" s="81"/>
      <c r="L195" s="83"/>
      <c r="M195" s="24"/>
      <c r="N195" s="25"/>
      <c r="O195" s="61">
        <f t="shared" si="3"/>
        <v>0</v>
      </c>
      <c r="P195" s="81"/>
      <c r="Q195" s="44"/>
    </row>
    <row r="196" spans="1:17" ht="15.6" x14ac:dyDescent="0.25">
      <c r="A196" s="137"/>
      <c r="B196" s="138"/>
      <c r="C196" s="139"/>
      <c r="D196" s="140"/>
      <c r="E196" s="141"/>
      <c r="F196" s="141"/>
      <c r="G196" s="81"/>
      <c r="H196" s="137"/>
      <c r="I196" s="138"/>
      <c r="J196" s="81"/>
      <c r="K196" s="81"/>
      <c r="L196" s="83"/>
      <c r="M196" s="24"/>
      <c r="N196" s="25"/>
      <c r="O196" s="61">
        <f t="shared" si="3"/>
        <v>0</v>
      </c>
      <c r="P196" s="81"/>
      <c r="Q196" s="44"/>
    </row>
    <row r="197" spans="1:17" ht="15.6" x14ac:dyDescent="0.25">
      <c r="A197" s="137"/>
      <c r="B197" s="138"/>
      <c r="C197" s="139"/>
      <c r="D197" s="140"/>
      <c r="E197" s="141"/>
      <c r="F197" s="141"/>
      <c r="G197" s="81"/>
      <c r="H197" s="137"/>
      <c r="I197" s="138"/>
      <c r="J197" s="81"/>
      <c r="K197" s="81"/>
      <c r="L197" s="83"/>
      <c r="M197" s="24"/>
      <c r="N197" s="25"/>
      <c r="O197" s="61">
        <f t="shared" si="3"/>
        <v>0</v>
      </c>
      <c r="P197" s="81"/>
      <c r="Q197" s="44"/>
    </row>
    <row r="198" spans="1:17" ht="15.6" x14ac:dyDescent="0.25">
      <c r="A198" s="137"/>
      <c r="B198" s="138"/>
      <c r="C198" s="139"/>
      <c r="D198" s="140"/>
      <c r="E198" s="141"/>
      <c r="F198" s="141"/>
      <c r="G198" s="81"/>
      <c r="H198" s="137"/>
      <c r="I198" s="138"/>
      <c r="J198" s="81"/>
      <c r="K198" s="81"/>
      <c r="L198" s="83"/>
      <c r="M198" s="24"/>
      <c r="N198" s="25"/>
      <c r="O198" s="61">
        <f t="shared" si="3"/>
        <v>0</v>
      </c>
      <c r="P198" s="81"/>
      <c r="Q198" s="44"/>
    </row>
    <row r="199" spans="1:17" ht="15.6" x14ac:dyDescent="0.25">
      <c r="A199" s="137"/>
      <c r="B199" s="138"/>
      <c r="C199" s="139"/>
      <c r="D199" s="140"/>
      <c r="E199" s="141"/>
      <c r="F199" s="141"/>
      <c r="G199" s="81"/>
      <c r="H199" s="137"/>
      <c r="I199" s="138"/>
      <c r="J199" s="81"/>
      <c r="K199" s="81"/>
      <c r="L199" s="83"/>
      <c r="M199" s="24"/>
      <c r="N199" s="25"/>
      <c r="O199" s="61">
        <f t="shared" si="3"/>
        <v>0</v>
      </c>
      <c r="P199" s="81"/>
      <c r="Q199" s="44"/>
    </row>
    <row r="200" spans="1:17" ht="15.6" x14ac:dyDescent="0.25">
      <c r="A200" s="137"/>
      <c r="B200" s="138"/>
      <c r="C200" s="139"/>
      <c r="D200" s="140"/>
      <c r="E200" s="141"/>
      <c r="F200" s="141"/>
      <c r="G200" s="81"/>
      <c r="H200" s="137"/>
      <c r="I200" s="138"/>
      <c r="J200" s="81"/>
      <c r="K200" s="81"/>
      <c r="L200" s="83"/>
      <c r="M200" s="24"/>
      <c r="N200" s="25"/>
      <c r="O200" s="61">
        <f t="shared" si="3"/>
        <v>0</v>
      </c>
      <c r="P200" s="81"/>
      <c r="Q200" s="44"/>
    </row>
    <row r="201" spans="1:17" ht="15.6" x14ac:dyDescent="0.25">
      <c r="A201" s="137"/>
      <c r="B201" s="138"/>
      <c r="C201" s="139"/>
      <c r="D201" s="140"/>
      <c r="E201" s="141"/>
      <c r="F201" s="141"/>
      <c r="G201" s="81"/>
      <c r="H201" s="137"/>
      <c r="I201" s="138"/>
      <c r="J201" s="81"/>
      <c r="K201" s="81"/>
      <c r="L201" s="83"/>
      <c r="M201" s="24"/>
      <c r="N201" s="25"/>
      <c r="O201" s="61">
        <f t="shared" si="3"/>
        <v>0</v>
      </c>
      <c r="P201" s="81"/>
      <c r="Q201" s="44"/>
    </row>
    <row r="202" spans="1:17" ht="15.6" x14ac:dyDescent="0.25">
      <c r="A202" s="137"/>
      <c r="B202" s="138"/>
      <c r="C202" s="139"/>
      <c r="D202" s="140"/>
      <c r="E202" s="141"/>
      <c r="F202" s="141"/>
      <c r="G202" s="81"/>
      <c r="H202" s="137"/>
      <c r="I202" s="138"/>
      <c r="J202" s="81"/>
      <c r="K202" s="81"/>
      <c r="L202" s="83"/>
      <c r="M202" s="24"/>
      <c r="N202" s="25"/>
      <c r="O202" s="61">
        <f t="shared" si="3"/>
        <v>0</v>
      </c>
      <c r="P202" s="81"/>
      <c r="Q202" s="44"/>
    </row>
    <row r="203" spans="1:17" ht="15.6" x14ac:dyDescent="0.25">
      <c r="A203" s="137"/>
      <c r="B203" s="138"/>
      <c r="C203" s="139"/>
      <c r="D203" s="140"/>
      <c r="E203" s="141"/>
      <c r="F203" s="141"/>
      <c r="G203" s="81"/>
      <c r="H203" s="137"/>
      <c r="I203" s="138"/>
      <c r="J203" s="81"/>
      <c r="K203" s="81"/>
      <c r="L203" s="83"/>
      <c r="M203" s="24"/>
      <c r="N203" s="25"/>
      <c r="O203" s="61">
        <f t="shared" si="3"/>
        <v>0</v>
      </c>
      <c r="P203" s="81"/>
      <c r="Q203" s="44"/>
    </row>
    <row r="204" spans="1:17" ht="15.6" x14ac:dyDescent="0.25">
      <c r="A204" s="137"/>
      <c r="B204" s="138"/>
      <c r="C204" s="139"/>
      <c r="D204" s="140"/>
      <c r="E204" s="141"/>
      <c r="F204" s="141"/>
      <c r="G204" s="81"/>
      <c r="H204" s="137"/>
      <c r="I204" s="138"/>
      <c r="J204" s="81"/>
      <c r="K204" s="81"/>
      <c r="L204" s="83"/>
      <c r="M204" s="24"/>
      <c r="N204" s="25"/>
      <c r="O204" s="61">
        <f t="shared" si="3"/>
        <v>0</v>
      </c>
      <c r="P204" s="81"/>
      <c r="Q204" s="44"/>
    </row>
    <row r="205" spans="1:17" ht="15.6" x14ac:dyDescent="0.25">
      <c r="A205" s="137"/>
      <c r="B205" s="138"/>
      <c r="C205" s="139"/>
      <c r="D205" s="140"/>
      <c r="E205" s="141"/>
      <c r="F205" s="141"/>
      <c r="G205" s="81"/>
      <c r="H205" s="137"/>
      <c r="I205" s="138"/>
      <c r="J205" s="81"/>
      <c r="K205" s="81"/>
      <c r="L205" s="83"/>
      <c r="M205" s="24"/>
      <c r="N205" s="25"/>
      <c r="O205" s="61">
        <f t="shared" si="3"/>
        <v>0</v>
      </c>
      <c r="P205" s="81"/>
      <c r="Q205" s="44"/>
    </row>
    <row r="206" spans="1:17" ht="15.6" x14ac:dyDescent="0.25">
      <c r="A206" s="137"/>
      <c r="B206" s="138"/>
      <c r="C206" s="139"/>
      <c r="D206" s="140"/>
      <c r="E206" s="141"/>
      <c r="F206" s="141"/>
      <c r="G206" s="81"/>
      <c r="H206" s="137"/>
      <c r="I206" s="138"/>
      <c r="J206" s="81"/>
      <c r="K206" s="81"/>
      <c r="L206" s="83"/>
      <c r="M206" s="24"/>
      <c r="N206" s="25"/>
      <c r="O206" s="61">
        <f t="shared" si="3"/>
        <v>0</v>
      </c>
      <c r="P206" s="81"/>
      <c r="Q206" s="44"/>
    </row>
    <row r="207" spans="1:17" ht="15.6" x14ac:dyDescent="0.25">
      <c r="A207" s="137"/>
      <c r="B207" s="138"/>
      <c r="C207" s="139"/>
      <c r="D207" s="140"/>
      <c r="E207" s="141"/>
      <c r="F207" s="141"/>
      <c r="G207" s="81"/>
      <c r="H207" s="137"/>
      <c r="I207" s="138"/>
      <c r="J207" s="81"/>
      <c r="K207" s="81"/>
      <c r="L207" s="83"/>
      <c r="M207" s="24"/>
      <c r="N207" s="25"/>
      <c r="O207" s="61">
        <f t="shared" si="3"/>
        <v>0</v>
      </c>
      <c r="P207" s="81"/>
      <c r="Q207" s="44"/>
    </row>
    <row r="208" spans="1:17" ht="15.6" x14ac:dyDescent="0.25">
      <c r="A208" s="137"/>
      <c r="B208" s="138"/>
      <c r="C208" s="139"/>
      <c r="D208" s="140"/>
      <c r="E208" s="141"/>
      <c r="F208" s="141"/>
      <c r="G208" s="81"/>
      <c r="H208" s="137"/>
      <c r="I208" s="138"/>
      <c r="J208" s="81"/>
      <c r="K208" s="81"/>
      <c r="L208" s="83"/>
      <c r="M208" s="24"/>
      <c r="N208" s="25"/>
      <c r="O208" s="61">
        <f t="shared" si="3"/>
        <v>0</v>
      </c>
      <c r="P208" s="81"/>
      <c r="Q208" s="44"/>
    </row>
    <row r="209" spans="1:17" ht="15.6" x14ac:dyDescent="0.25">
      <c r="A209" s="137"/>
      <c r="B209" s="138"/>
      <c r="C209" s="139"/>
      <c r="D209" s="140"/>
      <c r="E209" s="141"/>
      <c r="F209" s="141"/>
      <c r="G209" s="81"/>
      <c r="H209" s="137"/>
      <c r="I209" s="138"/>
      <c r="J209" s="81"/>
      <c r="K209" s="81"/>
      <c r="L209" s="83"/>
      <c r="M209" s="24"/>
      <c r="N209" s="25"/>
      <c r="O209" s="61">
        <f t="shared" si="3"/>
        <v>0</v>
      </c>
      <c r="P209" s="81"/>
      <c r="Q209" s="44"/>
    </row>
    <row r="210" spans="1:17" ht="15.6" x14ac:dyDescent="0.25">
      <c r="A210" s="137"/>
      <c r="B210" s="138"/>
      <c r="C210" s="139"/>
      <c r="D210" s="140"/>
      <c r="E210" s="141"/>
      <c r="F210" s="141"/>
      <c r="G210" s="81"/>
      <c r="H210" s="137"/>
      <c r="I210" s="138"/>
      <c r="J210" s="81"/>
      <c r="K210" s="81"/>
      <c r="L210" s="83"/>
      <c r="M210" s="24"/>
      <c r="N210" s="25"/>
      <c r="O210" s="61">
        <f t="shared" si="3"/>
        <v>0</v>
      </c>
      <c r="P210" s="81"/>
      <c r="Q210" s="44"/>
    </row>
    <row r="211" spans="1:17" ht="15.6" x14ac:dyDescent="0.25">
      <c r="A211" s="137"/>
      <c r="B211" s="138"/>
      <c r="C211" s="139"/>
      <c r="D211" s="140"/>
      <c r="E211" s="141"/>
      <c r="F211" s="141"/>
      <c r="G211" s="81"/>
      <c r="H211" s="137"/>
      <c r="I211" s="138"/>
      <c r="J211" s="81"/>
      <c r="K211" s="81"/>
      <c r="L211" s="83"/>
      <c r="M211" s="24"/>
      <c r="N211" s="25"/>
      <c r="O211" s="61">
        <f t="shared" si="3"/>
        <v>0</v>
      </c>
      <c r="P211" s="81"/>
      <c r="Q211" s="44"/>
    </row>
    <row r="212" spans="1:17" ht="15.6" x14ac:dyDescent="0.25">
      <c r="A212" s="137"/>
      <c r="B212" s="138"/>
      <c r="C212" s="139"/>
      <c r="D212" s="140"/>
      <c r="E212" s="141"/>
      <c r="F212" s="141"/>
      <c r="G212" s="81"/>
      <c r="H212" s="137"/>
      <c r="I212" s="138"/>
      <c r="J212" s="81"/>
      <c r="K212" s="81"/>
      <c r="L212" s="83"/>
      <c r="M212" s="24"/>
      <c r="N212" s="25"/>
      <c r="O212" s="61">
        <f t="shared" si="3"/>
        <v>0</v>
      </c>
      <c r="P212" s="81"/>
      <c r="Q212" s="44"/>
    </row>
    <row r="213" spans="1:17" ht="15.6" x14ac:dyDescent="0.25">
      <c r="A213" s="137"/>
      <c r="B213" s="138"/>
      <c r="C213" s="139"/>
      <c r="D213" s="140"/>
      <c r="E213" s="141"/>
      <c r="F213" s="141"/>
      <c r="G213" s="81"/>
      <c r="H213" s="137"/>
      <c r="I213" s="138"/>
      <c r="J213" s="81"/>
      <c r="K213" s="81"/>
      <c r="L213" s="83"/>
      <c r="M213" s="24"/>
      <c r="N213" s="25"/>
      <c r="O213" s="61">
        <f t="shared" si="3"/>
        <v>0</v>
      </c>
      <c r="P213" s="81"/>
      <c r="Q213" s="44"/>
    </row>
    <row r="214" spans="1:17" ht="15.6" x14ac:dyDescent="0.25">
      <c r="A214" s="137"/>
      <c r="B214" s="138"/>
      <c r="C214" s="139"/>
      <c r="D214" s="140"/>
      <c r="E214" s="141"/>
      <c r="F214" s="141"/>
      <c r="G214" s="81"/>
      <c r="H214" s="137"/>
      <c r="I214" s="138"/>
      <c r="J214" s="81"/>
      <c r="K214" s="81"/>
      <c r="L214" s="83"/>
      <c r="M214" s="24"/>
      <c r="N214" s="25"/>
      <c r="O214" s="61">
        <f t="shared" si="3"/>
        <v>0</v>
      </c>
      <c r="P214" s="81"/>
      <c r="Q214" s="44"/>
    </row>
    <row r="215" spans="1:17" ht="15.6" x14ac:dyDescent="0.25">
      <c r="A215" s="137"/>
      <c r="B215" s="138"/>
      <c r="C215" s="139"/>
      <c r="D215" s="140"/>
      <c r="E215" s="141"/>
      <c r="F215" s="141"/>
      <c r="G215" s="81"/>
      <c r="H215" s="137"/>
      <c r="I215" s="138"/>
      <c r="J215" s="81"/>
      <c r="K215" s="81"/>
      <c r="L215" s="83"/>
      <c r="M215" s="24"/>
      <c r="N215" s="25"/>
      <c r="O215" s="61">
        <f t="shared" si="3"/>
        <v>0</v>
      </c>
      <c r="P215" s="81"/>
      <c r="Q215" s="44"/>
    </row>
    <row r="216" spans="1:17" ht="15.6" x14ac:dyDescent="0.25">
      <c r="A216" s="137"/>
      <c r="B216" s="138"/>
      <c r="C216" s="139"/>
      <c r="D216" s="140"/>
      <c r="E216" s="141"/>
      <c r="F216" s="141"/>
      <c r="G216" s="81"/>
      <c r="H216" s="137"/>
      <c r="I216" s="138"/>
      <c r="J216" s="81"/>
      <c r="K216" s="81"/>
      <c r="L216" s="83"/>
      <c r="M216" s="24"/>
      <c r="N216" s="25"/>
      <c r="O216" s="61">
        <f t="shared" si="3"/>
        <v>0</v>
      </c>
      <c r="P216" s="81"/>
      <c r="Q216" s="44"/>
    </row>
    <row r="217" spans="1:17" ht="15.6" x14ac:dyDescent="0.25">
      <c r="A217" s="137"/>
      <c r="B217" s="138"/>
      <c r="C217" s="139"/>
      <c r="D217" s="140"/>
      <c r="E217" s="141"/>
      <c r="F217" s="141"/>
      <c r="G217" s="81"/>
      <c r="H217" s="137"/>
      <c r="I217" s="138"/>
      <c r="J217" s="81"/>
      <c r="K217" s="81"/>
      <c r="L217" s="83"/>
      <c r="M217" s="24"/>
      <c r="N217" s="25"/>
      <c r="O217" s="61">
        <f t="shared" si="3"/>
        <v>0</v>
      </c>
      <c r="P217" s="81"/>
      <c r="Q217" s="44"/>
    </row>
    <row r="218" spans="1:17" ht="15.6" x14ac:dyDescent="0.25">
      <c r="A218" s="137"/>
      <c r="B218" s="138"/>
      <c r="C218" s="139"/>
      <c r="D218" s="140"/>
      <c r="E218" s="141"/>
      <c r="F218" s="141"/>
      <c r="G218" s="81"/>
      <c r="H218" s="137"/>
      <c r="I218" s="138"/>
      <c r="J218" s="81"/>
      <c r="K218" s="81"/>
      <c r="L218" s="83"/>
      <c r="M218" s="24"/>
      <c r="N218" s="25"/>
      <c r="O218" s="61">
        <f t="shared" si="3"/>
        <v>0</v>
      </c>
      <c r="P218" s="81"/>
      <c r="Q218" s="44"/>
    </row>
    <row r="219" spans="1:17" ht="15.6" x14ac:dyDescent="0.25">
      <c r="A219" s="137"/>
      <c r="B219" s="138"/>
      <c r="C219" s="139"/>
      <c r="D219" s="140"/>
      <c r="E219" s="141"/>
      <c r="F219" s="141"/>
      <c r="G219" s="81"/>
      <c r="H219" s="137"/>
      <c r="I219" s="138"/>
      <c r="J219" s="81"/>
      <c r="K219" s="81"/>
      <c r="L219" s="83"/>
      <c r="M219" s="24"/>
      <c r="N219" s="25"/>
      <c r="O219" s="61">
        <f t="shared" si="3"/>
        <v>0</v>
      </c>
      <c r="P219" s="81"/>
      <c r="Q219" s="44"/>
    </row>
    <row r="220" spans="1:17" ht="15.6" x14ac:dyDescent="0.25">
      <c r="A220" s="137"/>
      <c r="B220" s="138"/>
      <c r="C220" s="139"/>
      <c r="D220" s="140"/>
      <c r="E220" s="141"/>
      <c r="F220" s="141"/>
      <c r="G220" s="81"/>
      <c r="H220" s="137"/>
      <c r="I220" s="138"/>
      <c r="J220" s="81"/>
      <c r="K220" s="81"/>
      <c r="L220" s="83"/>
      <c r="M220" s="24"/>
      <c r="N220" s="25"/>
      <c r="O220" s="61">
        <f t="shared" si="3"/>
        <v>0</v>
      </c>
      <c r="P220" s="81"/>
      <c r="Q220" s="44"/>
    </row>
    <row r="221" spans="1:17" ht="15.6" x14ac:dyDescent="0.25">
      <c r="A221" s="137"/>
      <c r="B221" s="138"/>
      <c r="C221" s="139"/>
      <c r="D221" s="140"/>
      <c r="E221" s="141"/>
      <c r="F221" s="141"/>
      <c r="G221" s="81"/>
      <c r="H221" s="137"/>
      <c r="I221" s="138"/>
      <c r="J221" s="81"/>
      <c r="K221" s="81"/>
      <c r="L221" s="83"/>
      <c r="M221" s="24"/>
      <c r="N221" s="25"/>
      <c r="O221" s="61">
        <f t="shared" si="3"/>
        <v>0</v>
      </c>
      <c r="P221" s="81"/>
      <c r="Q221" s="44"/>
    </row>
    <row r="222" spans="1:17" ht="15.6" x14ac:dyDescent="0.25">
      <c r="A222" s="137"/>
      <c r="B222" s="138"/>
      <c r="C222" s="139"/>
      <c r="D222" s="140"/>
      <c r="E222" s="141"/>
      <c r="F222" s="141"/>
      <c r="G222" s="81"/>
      <c r="H222" s="137"/>
      <c r="I222" s="138"/>
      <c r="J222" s="81"/>
      <c r="K222" s="81"/>
      <c r="L222" s="83"/>
      <c r="M222" s="24"/>
      <c r="N222" s="25"/>
      <c r="O222" s="61">
        <f t="shared" si="3"/>
        <v>0</v>
      </c>
      <c r="P222" s="81"/>
      <c r="Q222" s="44"/>
    </row>
    <row r="223" spans="1:17" ht="15.6" x14ac:dyDescent="0.25">
      <c r="A223" s="137"/>
      <c r="B223" s="138"/>
      <c r="C223" s="139"/>
      <c r="D223" s="140"/>
      <c r="E223" s="141"/>
      <c r="F223" s="141"/>
      <c r="G223" s="81"/>
      <c r="H223" s="137"/>
      <c r="I223" s="138"/>
      <c r="J223" s="81"/>
      <c r="K223" s="81"/>
      <c r="L223" s="83"/>
      <c r="M223" s="24"/>
      <c r="N223" s="25"/>
      <c r="O223" s="61">
        <f t="shared" si="3"/>
        <v>0</v>
      </c>
      <c r="P223" s="81"/>
      <c r="Q223" s="44"/>
    </row>
    <row r="224" spans="1:17" ht="15.6" x14ac:dyDescent="0.25">
      <c r="A224" s="137"/>
      <c r="B224" s="138"/>
      <c r="C224" s="139"/>
      <c r="D224" s="140"/>
      <c r="E224" s="141"/>
      <c r="F224" s="141"/>
      <c r="G224" s="81"/>
      <c r="H224" s="137"/>
      <c r="I224" s="138"/>
      <c r="J224" s="81"/>
      <c r="K224" s="81"/>
      <c r="L224" s="83"/>
      <c r="M224" s="24"/>
      <c r="N224" s="25"/>
      <c r="O224" s="61">
        <f t="shared" si="3"/>
        <v>0</v>
      </c>
      <c r="P224" s="81"/>
      <c r="Q224" s="44"/>
    </row>
    <row r="225" spans="1:17" ht="15.6" x14ac:dyDescent="0.25">
      <c r="A225" s="137"/>
      <c r="B225" s="138"/>
      <c r="C225" s="139"/>
      <c r="D225" s="140"/>
      <c r="E225" s="141"/>
      <c r="F225" s="141"/>
      <c r="G225" s="81"/>
      <c r="H225" s="137"/>
      <c r="I225" s="138"/>
      <c r="J225" s="81"/>
      <c r="K225" s="81"/>
      <c r="L225" s="83"/>
      <c r="M225" s="24"/>
      <c r="N225" s="25"/>
      <c r="O225" s="61">
        <f t="shared" si="3"/>
        <v>0</v>
      </c>
      <c r="P225" s="81"/>
      <c r="Q225" s="44"/>
    </row>
    <row r="226" spans="1:17" ht="15.6" x14ac:dyDescent="0.25">
      <c r="A226" s="137"/>
      <c r="B226" s="138"/>
      <c r="C226" s="139"/>
      <c r="D226" s="140"/>
      <c r="E226" s="141"/>
      <c r="F226" s="141"/>
      <c r="G226" s="81"/>
      <c r="H226" s="137"/>
      <c r="I226" s="138"/>
      <c r="J226" s="81"/>
      <c r="K226" s="81"/>
      <c r="L226" s="83"/>
      <c r="M226" s="24"/>
      <c r="N226" s="25"/>
      <c r="O226" s="61">
        <f t="shared" si="3"/>
        <v>0</v>
      </c>
      <c r="P226" s="81"/>
      <c r="Q226" s="44"/>
    </row>
    <row r="227" spans="1:17" ht="15.6" x14ac:dyDescent="0.25">
      <c r="A227" s="137"/>
      <c r="B227" s="138"/>
      <c r="C227" s="139"/>
      <c r="D227" s="140"/>
      <c r="E227" s="141"/>
      <c r="F227" s="141"/>
      <c r="G227" s="81"/>
      <c r="H227" s="137"/>
      <c r="I227" s="138"/>
      <c r="J227" s="81"/>
      <c r="K227" s="81"/>
      <c r="L227" s="83"/>
      <c r="M227" s="24"/>
      <c r="N227" s="25"/>
      <c r="O227" s="61">
        <f t="shared" si="3"/>
        <v>0</v>
      </c>
      <c r="P227" s="81"/>
      <c r="Q227" s="44"/>
    </row>
    <row r="228" spans="1:17" ht="15.6" x14ac:dyDescent="0.25">
      <c r="A228" s="137"/>
      <c r="B228" s="138"/>
      <c r="C228" s="139"/>
      <c r="D228" s="140"/>
      <c r="E228" s="141"/>
      <c r="F228" s="141"/>
      <c r="G228" s="81"/>
      <c r="H228" s="137"/>
      <c r="I228" s="138"/>
      <c r="J228" s="81"/>
      <c r="K228" s="81"/>
      <c r="L228" s="83"/>
      <c r="M228" s="24"/>
      <c r="N228" s="25"/>
      <c r="O228" s="61">
        <f t="shared" si="3"/>
        <v>0</v>
      </c>
      <c r="P228" s="81"/>
      <c r="Q228" s="44"/>
    </row>
    <row r="229" spans="1:17" ht="15.6" x14ac:dyDescent="0.25">
      <c r="A229" s="137"/>
      <c r="B229" s="138"/>
      <c r="C229" s="139"/>
      <c r="D229" s="140"/>
      <c r="E229" s="141"/>
      <c r="F229" s="141"/>
      <c r="G229" s="81"/>
      <c r="H229" s="137"/>
      <c r="I229" s="138"/>
      <c r="J229" s="81"/>
      <c r="K229" s="81"/>
      <c r="L229" s="83"/>
      <c r="M229" s="24"/>
      <c r="N229" s="25"/>
      <c r="O229" s="61">
        <f t="shared" si="3"/>
        <v>0</v>
      </c>
      <c r="P229" s="81"/>
      <c r="Q229" s="44"/>
    </row>
    <row r="230" spans="1:17" ht="15.6" x14ac:dyDescent="0.25">
      <c r="A230" s="137"/>
      <c r="B230" s="138"/>
      <c r="C230" s="139"/>
      <c r="D230" s="140"/>
      <c r="E230" s="141"/>
      <c r="F230" s="141"/>
      <c r="G230" s="81"/>
      <c r="H230" s="137"/>
      <c r="I230" s="138"/>
      <c r="J230" s="81"/>
      <c r="K230" s="81"/>
      <c r="L230" s="83"/>
      <c r="M230" s="24"/>
      <c r="N230" s="25"/>
      <c r="O230" s="61">
        <f t="shared" si="3"/>
        <v>0</v>
      </c>
      <c r="P230" s="81"/>
      <c r="Q230" s="44"/>
    </row>
    <row r="231" spans="1:17" ht="15.6" x14ac:dyDescent="0.25">
      <c r="A231" s="137"/>
      <c r="B231" s="138"/>
      <c r="C231" s="139"/>
      <c r="D231" s="140"/>
      <c r="E231" s="141"/>
      <c r="F231" s="141"/>
      <c r="G231" s="81"/>
      <c r="H231" s="137"/>
      <c r="I231" s="138"/>
      <c r="J231" s="81"/>
      <c r="K231" s="81"/>
      <c r="L231" s="83"/>
      <c r="M231" s="24"/>
      <c r="N231" s="25"/>
      <c r="O231" s="61">
        <f t="shared" si="3"/>
        <v>0</v>
      </c>
      <c r="P231" s="81"/>
      <c r="Q231" s="44"/>
    </row>
    <row r="232" spans="1:17" ht="15.6" x14ac:dyDescent="0.25">
      <c r="A232" s="137"/>
      <c r="B232" s="138"/>
      <c r="C232" s="139"/>
      <c r="D232" s="140"/>
      <c r="E232" s="141"/>
      <c r="F232" s="141"/>
      <c r="G232" s="81"/>
      <c r="H232" s="137"/>
      <c r="I232" s="138"/>
      <c r="J232" s="81"/>
      <c r="K232" s="81"/>
      <c r="L232" s="83"/>
      <c r="M232" s="24"/>
      <c r="N232" s="25"/>
      <c r="O232" s="61">
        <f t="shared" si="3"/>
        <v>0</v>
      </c>
      <c r="P232" s="81"/>
      <c r="Q232" s="44"/>
    </row>
    <row r="233" spans="1:17" ht="15.6" x14ac:dyDescent="0.25">
      <c r="A233" s="137"/>
      <c r="B233" s="138"/>
      <c r="C233" s="139"/>
      <c r="D233" s="140"/>
      <c r="E233" s="141"/>
      <c r="F233" s="141"/>
      <c r="G233" s="81"/>
      <c r="H233" s="137"/>
      <c r="I233" s="138"/>
      <c r="J233" s="81"/>
      <c r="K233" s="81"/>
      <c r="L233" s="83"/>
      <c r="M233" s="24"/>
      <c r="N233" s="25"/>
      <c r="O233" s="61">
        <f t="shared" si="3"/>
        <v>0</v>
      </c>
      <c r="P233" s="81"/>
      <c r="Q233" s="44"/>
    </row>
    <row r="234" spans="1:17" ht="15.6" x14ac:dyDescent="0.25">
      <c r="A234" s="137"/>
      <c r="B234" s="138"/>
      <c r="C234" s="139"/>
      <c r="D234" s="140"/>
      <c r="E234" s="141"/>
      <c r="F234" s="141"/>
      <c r="G234" s="81"/>
      <c r="H234" s="137"/>
      <c r="I234" s="138"/>
      <c r="J234" s="81"/>
      <c r="K234" s="81"/>
      <c r="L234" s="83"/>
      <c r="M234" s="24"/>
      <c r="N234" s="25"/>
      <c r="O234" s="61">
        <f t="shared" si="3"/>
        <v>0</v>
      </c>
      <c r="P234" s="81"/>
      <c r="Q234" s="44"/>
    </row>
    <row r="235" spans="1:17" ht="15.6" x14ac:dyDescent="0.25">
      <c r="A235" s="137"/>
      <c r="B235" s="138"/>
      <c r="C235" s="139"/>
      <c r="D235" s="140"/>
      <c r="E235" s="141"/>
      <c r="F235" s="141"/>
      <c r="G235" s="81"/>
      <c r="H235" s="137"/>
      <c r="I235" s="138"/>
      <c r="J235" s="81"/>
      <c r="K235" s="81"/>
      <c r="L235" s="83"/>
      <c r="M235" s="24"/>
      <c r="N235" s="25"/>
      <c r="O235" s="61">
        <f t="shared" si="3"/>
        <v>0</v>
      </c>
      <c r="P235" s="81"/>
      <c r="Q235" s="44"/>
    </row>
    <row r="236" spans="1:17" ht="15.6" x14ac:dyDescent="0.25">
      <c r="A236" s="137"/>
      <c r="B236" s="138"/>
      <c r="C236" s="139"/>
      <c r="D236" s="140"/>
      <c r="E236" s="141"/>
      <c r="F236" s="141"/>
      <c r="G236" s="81"/>
      <c r="H236" s="137"/>
      <c r="I236" s="138"/>
      <c r="J236" s="81"/>
      <c r="K236" s="81"/>
      <c r="L236" s="83"/>
      <c r="M236" s="24"/>
      <c r="N236" s="25"/>
      <c r="O236" s="61">
        <f t="shared" si="3"/>
        <v>0</v>
      </c>
      <c r="P236" s="81"/>
      <c r="Q236" s="44"/>
    </row>
    <row r="237" spans="1:17" ht="15.6" x14ac:dyDescent="0.25">
      <c r="A237" s="137"/>
      <c r="B237" s="138"/>
      <c r="C237" s="139"/>
      <c r="D237" s="140"/>
      <c r="E237" s="141"/>
      <c r="F237" s="141"/>
      <c r="G237" s="81"/>
      <c r="H237" s="137"/>
      <c r="I237" s="138"/>
      <c r="J237" s="81"/>
      <c r="K237" s="81"/>
      <c r="L237" s="83"/>
      <c r="M237" s="24"/>
      <c r="N237" s="25"/>
      <c r="O237" s="61">
        <f t="shared" si="3"/>
        <v>0</v>
      </c>
      <c r="P237" s="81"/>
      <c r="Q237" s="44"/>
    </row>
    <row r="238" spans="1:17" ht="15.6" x14ac:dyDescent="0.25">
      <c r="A238" s="137"/>
      <c r="B238" s="138"/>
      <c r="C238" s="139"/>
      <c r="D238" s="140"/>
      <c r="E238" s="141"/>
      <c r="F238" s="141"/>
      <c r="G238" s="81"/>
      <c r="H238" s="137"/>
      <c r="I238" s="138"/>
      <c r="J238" s="81"/>
      <c r="K238" s="81"/>
      <c r="L238" s="83"/>
      <c r="M238" s="24"/>
      <c r="N238" s="25"/>
      <c r="O238" s="61">
        <f t="shared" si="3"/>
        <v>0</v>
      </c>
      <c r="P238" s="81"/>
      <c r="Q238" s="44"/>
    </row>
    <row r="239" spans="1:17" ht="15.6" x14ac:dyDescent="0.25">
      <c r="A239" s="137"/>
      <c r="B239" s="138"/>
      <c r="C239" s="139"/>
      <c r="D239" s="140"/>
      <c r="E239" s="141"/>
      <c r="F239" s="141"/>
      <c r="G239" s="81"/>
      <c r="H239" s="137"/>
      <c r="I239" s="138"/>
      <c r="J239" s="81"/>
      <c r="K239" s="81"/>
      <c r="L239" s="83"/>
      <c r="M239" s="24"/>
      <c r="N239" s="25"/>
      <c r="O239" s="61">
        <f t="shared" si="3"/>
        <v>0</v>
      </c>
      <c r="P239" s="81"/>
      <c r="Q239" s="44"/>
    </row>
    <row r="240" spans="1:17" ht="15.6" x14ac:dyDescent="0.25">
      <c r="A240" s="137"/>
      <c r="B240" s="138"/>
      <c r="C240" s="139"/>
      <c r="D240" s="140"/>
      <c r="E240" s="141"/>
      <c r="F240" s="141"/>
      <c r="G240" s="81"/>
      <c r="H240" s="137"/>
      <c r="I240" s="138"/>
      <c r="J240" s="81"/>
      <c r="K240" s="81"/>
      <c r="L240" s="83"/>
      <c r="M240" s="24"/>
      <c r="N240" s="25"/>
      <c r="O240" s="61">
        <f t="shared" si="3"/>
        <v>0</v>
      </c>
      <c r="P240" s="81"/>
      <c r="Q240" s="44"/>
    </row>
    <row r="241" spans="1:17" ht="15.6" x14ac:dyDescent="0.25">
      <c r="A241" s="137"/>
      <c r="B241" s="138"/>
      <c r="C241" s="139"/>
      <c r="D241" s="140"/>
      <c r="E241" s="141"/>
      <c r="F241" s="141"/>
      <c r="G241" s="81"/>
      <c r="H241" s="137"/>
      <c r="I241" s="138"/>
      <c r="J241" s="81"/>
      <c r="K241" s="81"/>
      <c r="L241" s="83"/>
      <c r="M241" s="24"/>
      <c r="N241" s="25"/>
      <c r="O241" s="61">
        <f t="shared" si="3"/>
        <v>0</v>
      </c>
      <c r="P241" s="81"/>
      <c r="Q241" s="44"/>
    </row>
    <row r="242" spans="1:17" ht="15.6" x14ac:dyDescent="0.25">
      <c r="A242" s="137"/>
      <c r="B242" s="138"/>
      <c r="C242" s="139"/>
      <c r="D242" s="140"/>
      <c r="E242" s="141"/>
      <c r="F242" s="141"/>
      <c r="G242" s="81"/>
      <c r="H242" s="137"/>
      <c r="I242" s="138"/>
      <c r="J242" s="81"/>
      <c r="K242" s="81"/>
      <c r="L242" s="83"/>
      <c r="M242" s="24"/>
      <c r="N242" s="25"/>
      <c r="O242" s="61">
        <f t="shared" si="3"/>
        <v>0</v>
      </c>
      <c r="P242" s="81"/>
      <c r="Q242" s="44"/>
    </row>
    <row r="243" spans="1:17" ht="15.6" x14ac:dyDescent="0.25">
      <c r="A243" s="137"/>
      <c r="B243" s="138"/>
      <c r="C243" s="139"/>
      <c r="D243" s="140"/>
      <c r="E243" s="141"/>
      <c r="F243" s="141"/>
      <c r="G243" s="81"/>
      <c r="H243" s="137"/>
      <c r="I243" s="138"/>
      <c r="J243" s="81"/>
      <c r="K243" s="81"/>
      <c r="L243" s="83"/>
      <c r="M243" s="24"/>
      <c r="N243" s="25"/>
      <c r="O243" s="61">
        <f t="shared" si="3"/>
        <v>0</v>
      </c>
      <c r="P243" s="81"/>
      <c r="Q243" s="44"/>
    </row>
    <row r="244" spans="1:17" ht="15.6" x14ac:dyDescent="0.25">
      <c r="A244" s="137"/>
      <c r="B244" s="138"/>
      <c r="C244" s="139"/>
      <c r="D244" s="140"/>
      <c r="E244" s="141"/>
      <c r="F244" s="141"/>
      <c r="G244" s="81"/>
      <c r="H244" s="137"/>
      <c r="I244" s="138"/>
      <c r="J244" s="81"/>
      <c r="K244" s="81"/>
      <c r="L244" s="83"/>
      <c r="M244" s="24"/>
      <c r="N244" s="25"/>
      <c r="O244" s="61">
        <f t="shared" si="3"/>
        <v>0</v>
      </c>
      <c r="P244" s="81"/>
      <c r="Q244" s="44"/>
    </row>
    <row r="245" spans="1:17" ht="15.6" x14ac:dyDescent="0.25">
      <c r="A245" s="137"/>
      <c r="B245" s="138"/>
      <c r="C245" s="139"/>
      <c r="D245" s="140"/>
      <c r="E245" s="141"/>
      <c r="F245" s="141"/>
      <c r="G245" s="81"/>
      <c r="H245" s="137"/>
      <c r="I245" s="138"/>
      <c r="J245" s="81"/>
      <c r="K245" s="81"/>
      <c r="L245" s="83"/>
      <c r="M245" s="24"/>
      <c r="N245" s="25"/>
      <c r="O245" s="61">
        <f t="shared" si="3"/>
        <v>0</v>
      </c>
      <c r="P245" s="81"/>
      <c r="Q245" s="44"/>
    </row>
    <row r="246" spans="1:17" ht="15.6" x14ac:dyDescent="0.25">
      <c r="A246" s="137"/>
      <c r="B246" s="138"/>
      <c r="C246" s="139"/>
      <c r="D246" s="140"/>
      <c r="E246" s="141"/>
      <c r="F246" s="141"/>
      <c r="G246" s="81"/>
      <c r="H246" s="137"/>
      <c r="I246" s="138"/>
      <c r="J246" s="81"/>
      <c r="K246" s="81"/>
      <c r="L246" s="83"/>
      <c r="M246" s="24"/>
      <c r="N246" s="25"/>
      <c r="O246" s="61">
        <f t="shared" si="3"/>
        <v>0</v>
      </c>
      <c r="P246" s="81"/>
      <c r="Q246" s="44"/>
    </row>
    <row r="247" spans="1:17" ht="15.6" x14ac:dyDescent="0.25">
      <c r="A247" s="137"/>
      <c r="B247" s="138"/>
      <c r="C247" s="139"/>
      <c r="D247" s="140"/>
      <c r="E247" s="141"/>
      <c r="F247" s="141"/>
      <c r="G247" s="81"/>
      <c r="H247" s="137"/>
      <c r="I247" s="138"/>
      <c r="J247" s="81"/>
      <c r="K247" s="81"/>
      <c r="L247" s="83"/>
      <c r="M247" s="24"/>
      <c r="N247" s="25"/>
      <c r="O247" s="61">
        <f t="shared" si="3"/>
        <v>0</v>
      </c>
      <c r="P247" s="81"/>
      <c r="Q247" s="44"/>
    </row>
    <row r="248" spans="1:17" ht="15.6" x14ac:dyDescent="0.25">
      <c r="A248" s="137"/>
      <c r="B248" s="138"/>
      <c r="C248" s="139"/>
      <c r="D248" s="140"/>
      <c r="E248" s="141"/>
      <c r="F248" s="141"/>
      <c r="G248" s="81"/>
      <c r="H248" s="137"/>
      <c r="I248" s="138"/>
      <c r="J248" s="81"/>
      <c r="K248" s="81"/>
      <c r="L248" s="83"/>
      <c r="M248" s="24"/>
      <c r="N248" s="25"/>
      <c r="O248" s="61">
        <f t="shared" si="3"/>
        <v>0</v>
      </c>
      <c r="P248" s="81"/>
      <c r="Q248" s="44"/>
    </row>
    <row r="249" spans="1:17" ht="15.6" x14ac:dyDescent="0.25">
      <c r="A249" s="137"/>
      <c r="B249" s="138"/>
      <c r="C249" s="139"/>
      <c r="D249" s="140"/>
      <c r="E249" s="141"/>
      <c r="F249" s="141"/>
      <c r="G249" s="81"/>
      <c r="H249" s="137"/>
      <c r="I249" s="138"/>
      <c r="J249" s="81"/>
      <c r="K249" s="81"/>
      <c r="L249" s="83"/>
      <c r="M249" s="24"/>
      <c r="N249" s="25"/>
      <c r="O249" s="61">
        <f t="shared" si="3"/>
        <v>0</v>
      </c>
      <c r="P249" s="81"/>
      <c r="Q249" s="44"/>
    </row>
    <row r="250" spans="1:17" ht="15.6" x14ac:dyDescent="0.25">
      <c r="A250" s="137"/>
      <c r="B250" s="138"/>
      <c r="C250" s="139"/>
      <c r="D250" s="140"/>
      <c r="E250" s="141"/>
      <c r="F250" s="141"/>
      <c r="G250" s="81"/>
      <c r="H250" s="137"/>
      <c r="I250" s="138"/>
      <c r="J250" s="81"/>
      <c r="K250" s="81"/>
      <c r="L250" s="83"/>
      <c r="M250" s="24"/>
      <c r="N250" s="25"/>
      <c r="O250" s="61">
        <f t="shared" si="3"/>
        <v>0</v>
      </c>
      <c r="P250" s="81"/>
      <c r="Q250" s="44"/>
    </row>
    <row r="251" spans="1:17" ht="15.6" x14ac:dyDescent="0.25">
      <c r="A251" s="137"/>
      <c r="B251" s="138"/>
      <c r="C251" s="139"/>
      <c r="D251" s="140"/>
      <c r="E251" s="141"/>
      <c r="F251" s="141"/>
      <c r="G251" s="81"/>
      <c r="H251" s="137"/>
      <c r="I251" s="138"/>
      <c r="J251" s="81"/>
      <c r="K251" s="81"/>
      <c r="L251" s="83"/>
      <c r="M251" s="24"/>
      <c r="N251" s="25"/>
      <c r="O251" s="61">
        <f t="shared" ref="O251:O314" si="4">$M251*$N251</f>
        <v>0</v>
      </c>
      <c r="P251" s="81"/>
      <c r="Q251" s="44"/>
    </row>
    <row r="252" spans="1:17" ht="15.6" x14ac:dyDescent="0.25">
      <c r="A252" s="137"/>
      <c r="B252" s="138"/>
      <c r="C252" s="139"/>
      <c r="D252" s="140"/>
      <c r="E252" s="141"/>
      <c r="F252" s="141"/>
      <c r="G252" s="81"/>
      <c r="H252" s="137"/>
      <c r="I252" s="138"/>
      <c r="J252" s="81"/>
      <c r="K252" s="81"/>
      <c r="L252" s="83"/>
      <c r="M252" s="24"/>
      <c r="N252" s="25"/>
      <c r="O252" s="61">
        <f t="shared" si="4"/>
        <v>0</v>
      </c>
      <c r="P252" s="81"/>
      <c r="Q252" s="44"/>
    </row>
    <row r="253" spans="1:17" ht="15.6" x14ac:dyDescent="0.25">
      <c r="A253" s="137"/>
      <c r="B253" s="138"/>
      <c r="C253" s="139"/>
      <c r="D253" s="140"/>
      <c r="E253" s="141"/>
      <c r="F253" s="141"/>
      <c r="G253" s="81"/>
      <c r="H253" s="137"/>
      <c r="I253" s="138"/>
      <c r="J253" s="81"/>
      <c r="K253" s="81"/>
      <c r="L253" s="83"/>
      <c r="M253" s="24"/>
      <c r="N253" s="25"/>
      <c r="O253" s="61">
        <f t="shared" si="4"/>
        <v>0</v>
      </c>
      <c r="P253" s="81"/>
      <c r="Q253" s="44"/>
    </row>
    <row r="254" spans="1:17" ht="15.6" x14ac:dyDescent="0.25">
      <c r="A254" s="137"/>
      <c r="B254" s="138"/>
      <c r="C254" s="139"/>
      <c r="D254" s="140"/>
      <c r="E254" s="141"/>
      <c r="F254" s="141"/>
      <c r="G254" s="81"/>
      <c r="H254" s="137"/>
      <c r="I254" s="138"/>
      <c r="J254" s="81"/>
      <c r="K254" s="81"/>
      <c r="L254" s="83"/>
      <c r="M254" s="24"/>
      <c r="N254" s="25"/>
      <c r="O254" s="61">
        <f t="shared" si="4"/>
        <v>0</v>
      </c>
      <c r="P254" s="81"/>
      <c r="Q254" s="44"/>
    </row>
    <row r="255" spans="1:17" ht="15.6" x14ac:dyDescent="0.25">
      <c r="A255" s="137"/>
      <c r="B255" s="138"/>
      <c r="C255" s="139"/>
      <c r="D255" s="140"/>
      <c r="E255" s="141"/>
      <c r="F255" s="141"/>
      <c r="G255" s="81"/>
      <c r="H255" s="137"/>
      <c r="I255" s="138"/>
      <c r="J255" s="81"/>
      <c r="K255" s="81"/>
      <c r="L255" s="83"/>
      <c r="M255" s="24"/>
      <c r="N255" s="25"/>
      <c r="O255" s="61">
        <f t="shared" si="4"/>
        <v>0</v>
      </c>
      <c r="P255" s="81"/>
      <c r="Q255" s="44"/>
    </row>
    <row r="256" spans="1:17" ht="15.6" x14ac:dyDescent="0.25">
      <c r="A256" s="137"/>
      <c r="B256" s="138"/>
      <c r="C256" s="139"/>
      <c r="D256" s="140"/>
      <c r="E256" s="141"/>
      <c r="F256" s="141"/>
      <c r="G256" s="81"/>
      <c r="H256" s="137"/>
      <c r="I256" s="138"/>
      <c r="J256" s="81"/>
      <c r="K256" s="81"/>
      <c r="L256" s="83"/>
      <c r="M256" s="24"/>
      <c r="N256" s="25"/>
      <c r="O256" s="61">
        <f t="shared" si="4"/>
        <v>0</v>
      </c>
      <c r="P256" s="81"/>
      <c r="Q256" s="44"/>
    </row>
    <row r="257" spans="1:17" ht="15.6" x14ac:dyDescent="0.25">
      <c r="A257" s="137"/>
      <c r="B257" s="138"/>
      <c r="C257" s="139"/>
      <c r="D257" s="140"/>
      <c r="E257" s="141"/>
      <c r="F257" s="141"/>
      <c r="G257" s="81"/>
      <c r="H257" s="137"/>
      <c r="I257" s="138"/>
      <c r="J257" s="81"/>
      <c r="K257" s="81"/>
      <c r="L257" s="83"/>
      <c r="M257" s="24"/>
      <c r="N257" s="25"/>
      <c r="O257" s="61">
        <f t="shared" si="4"/>
        <v>0</v>
      </c>
      <c r="P257" s="81"/>
      <c r="Q257" s="44"/>
    </row>
    <row r="258" spans="1:17" ht="15.6" x14ac:dyDescent="0.25">
      <c r="A258" s="137"/>
      <c r="B258" s="138"/>
      <c r="C258" s="139"/>
      <c r="D258" s="140"/>
      <c r="E258" s="141"/>
      <c r="F258" s="141"/>
      <c r="G258" s="81"/>
      <c r="H258" s="137"/>
      <c r="I258" s="138"/>
      <c r="J258" s="81"/>
      <c r="K258" s="81"/>
      <c r="L258" s="83"/>
      <c r="M258" s="24"/>
      <c r="N258" s="25"/>
      <c r="O258" s="61">
        <f t="shared" si="4"/>
        <v>0</v>
      </c>
      <c r="P258" s="81"/>
      <c r="Q258" s="44"/>
    </row>
    <row r="259" spans="1:17" ht="15.6" x14ac:dyDescent="0.25">
      <c r="A259" s="137"/>
      <c r="B259" s="138"/>
      <c r="C259" s="139"/>
      <c r="D259" s="140"/>
      <c r="E259" s="141"/>
      <c r="F259" s="141"/>
      <c r="G259" s="81"/>
      <c r="H259" s="137"/>
      <c r="I259" s="138"/>
      <c r="J259" s="81"/>
      <c r="K259" s="81"/>
      <c r="L259" s="83"/>
      <c r="M259" s="24"/>
      <c r="N259" s="25"/>
      <c r="O259" s="61">
        <f t="shared" si="4"/>
        <v>0</v>
      </c>
      <c r="P259" s="81"/>
      <c r="Q259" s="44"/>
    </row>
    <row r="260" spans="1:17" ht="15.6" x14ac:dyDescent="0.25">
      <c r="A260" s="137"/>
      <c r="B260" s="138"/>
      <c r="C260" s="139"/>
      <c r="D260" s="140"/>
      <c r="E260" s="141"/>
      <c r="F260" s="141"/>
      <c r="G260" s="81"/>
      <c r="H260" s="137"/>
      <c r="I260" s="138"/>
      <c r="J260" s="81"/>
      <c r="K260" s="81"/>
      <c r="L260" s="83"/>
      <c r="M260" s="24"/>
      <c r="N260" s="25"/>
      <c r="O260" s="61">
        <f t="shared" si="4"/>
        <v>0</v>
      </c>
      <c r="P260" s="81"/>
      <c r="Q260" s="44"/>
    </row>
    <row r="261" spans="1:17" ht="15.6" x14ac:dyDescent="0.25">
      <c r="A261" s="137"/>
      <c r="B261" s="138"/>
      <c r="C261" s="139"/>
      <c r="D261" s="140"/>
      <c r="E261" s="141"/>
      <c r="F261" s="141"/>
      <c r="G261" s="81"/>
      <c r="H261" s="137"/>
      <c r="I261" s="138"/>
      <c r="J261" s="81"/>
      <c r="K261" s="81"/>
      <c r="L261" s="83"/>
      <c r="M261" s="24"/>
      <c r="N261" s="25"/>
      <c r="O261" s="61">
        <f t="shared" si="4"/>
        <v>0</v>
      </c>
      <c r="P261" s="81"/>
      <c r="Q261" s="44"/>
    </row>
    <row r="262" spans="1:17" ht="15.6" x14ac:dyDescent="0.25">
      <c r="A262" s="137"/>
      <c r="B262" s="138"/>
      <c r="C262" s="139"/>
      <c r="D262" s="140"/>
      <c r="E262" s="141"/>
      <c r="F262" s="141"/>
      <c r="G262" s="81"/>
      <c r="H262" s="137"/>
      <c r="I262" s="138"/>
      <c r="J262" s="81"/>
      <c r="K262" s="81"/>
      <c r="L262" s="83"/>
      <c r="M262" s="24"/>
      <c r="N262" s="25"/>
      <c r="O262" s="61">
        <f t="shared" si="4"/>
        <v>0</v>
      </c>
      <c r="P262" s="81"/>
      <c r="Q262" s="44"/>
    </row>
    <row r="263" spans="1:17" ht="15.6" x14ac:dyDescent="0.25">
      <c r="A263" s="137"/>
      <c r="B263" s="138"/>
      <c r="C263" s="139"/>
      <c r="D263" s="140"/>
      <c r="E263" s="141"/>
      <c r="F263" s="141"/>
      <c r="G263" s="81"/>
      <c r="H263" s="137"/>
      <c r="I263" s="138"/>
      <c r="J263" s="81"/>
      <c r="K263" s="81"/>
      <c r="L263" s="83"/>
      <c r="M263" s="24"/>
      <c r="N263" s="25"/>
      <c r="O263" s="61">
        <f t="shared" si="4"/>
        <v>0</v>
      </c>
      <c r="P263" s="81"/>
      <c r="Q263" s="44"/>
    </row>
    <row r="264" spans="1:17" ht="15.6" x14ac:dyDescent="0.25">
      <c r="A264" s="137"/>
      <c r="B264" s="138"/>
      <c r="C264" s="139"/>
      <c r="D264" s="140"/>
      <c r="E264" s="141"/>
      <c r="F264" s="141"/>
      <c r="G264" s="81"/>
      <c r="H264" s="137"/>
      <c r="I264" s="138"/>
      <c r="J264" s="81"/>
      <c r="K264" s="81"/>
      <c r="L264" s="83"/>
      <c r="M264" s="24"/>
      <c r="N264" s="25"/>
      <c r="O264" s="61">
        <f t="shared" si="4"/>
        <v>0</v>
      </c>
      <c r="P264" s="81"/>
      <c r="Q264" s="44"/>
    </row>
    <row r="265" spans="1:17" ht="15.6" x14ac:dyDescent="0.25">
      <c r="A265" s="137"/>
      <c r="B265" s="138"/>
      <c r="C265" s="139"/>
      <c r="D265" s="140"/>
      <c r="E265" s="141"/>
      <c r="F265" s="141"/>
      <c r="G265" s="81"/>
      <c r="H265" s="137"/>
      <c r="I265" s="138"/>
      <c r="J265" s="81"/>
      <c r="K265" s="81"/>
      <c r="L265" s="83"/>
      <c r="M265" s="24"/>
      <c r="N265" s="25"/>
      <c r="O265" s="61">
        <f t="shared" si="4"/>
        <v>0</v>
      </c>
      <c r="P265" s="81"/>
      <c r="Q265" s="44"/>
    </row>
    <row r="266" spans="1:17" ht="15.6" x14ac:dyDescent="0.25">
      <c r="A266" s="137"/>
      <c r="B266" s="138"/>
      <c r="C266" s="139"/>
      <c r="D266" s="140"/>
      <c r="E266" s="141"/>
      <c r="F266" s="141"/>
      <c r="G266" s="81"/>
      <c r="H266" s="137"/>
      <c r="I266" s="138"/>
      <c r="J266" s="81"/>
      <c r="K266" s="81"/>
      <c r="L266" s="83"/>
      <c r="M266" s="24"/>
      <c r="N266" s="25"/>
      <c r="O266" s="61">
        <f t="shared" si="4"/>
        <v>0</v>
      </c>
      <c r="P266" s="81"/>
      <c r="Q266" s="44"/>
    </row>
    <row r="267" spans="1:17" ht="15.6" x14ac:dyDescent="0.25">
      <c r="A267" s="137"/>
      <c r="B267" s="138"/>
      <c r="C267" s="139"/>
      <c r="D267" s="140"/>
      <c r="E267" s="141"/>
      <c r="F267" s="141"/>
      <c r="G267" s="81"/>
      <c r="H267" s="137"/>
      <c r="I267" s="138"/>
      <c r="J267" s="81"/>
      <c r="K267" s="81"/>
      <c r="L267" s="83"/>
      <c r="M267" s="24"/>
      <c r="N267" s="25"/>
      <c r="O267" s="61">
        <f t="shared" si="4"/>
        <v>0</v>
      </c>
      <c r="P267" s="81"/>
      <c r="Q267" s="44"/>
    </row>
    <row r="268" spans="1:17" ht="15.6" x14ac:dyDescent="0.25">
      <c r="A268" s="137"/>
      <c r="B268" s="138"/>
      <c r="C268" s="139"/>
      <c r="D268" s="140"/>
      <c r="E268" s="141"/>
      <c r="F268" s="141"/>
      <c r="G268" s="81"/>
      <c r="H268" s="137"/>
      <c r="I268" s="138"/>
      <c r="J268" s="81"/>
      <c r="K268" s="81"/>
      <c r="L268" s="83"/>
      <c r="M268" s="24"/>
      <c r="N268" s="25"/>
      <c r="O268" s="61">
        <f t="shared" si="4"/>
        <v>0</v>
      </c>
      <c r="P268" s="81"/>
      <c r="Q268" s="44"/>
    </row>
    <row r="269" spans="1:17" ht="15.6" x14ac:dyDescent="0.25">
      <c r="A269" s="137"/>
      <c r="B269" s="138"/>
      <c r="C269" s="139"/>
      <c r="D269" s="140"/>
      <c r="E269" s="141"/>
      <c r="F269" s="141"/>
      <c r="G269" s="81"/>
      <c r="H269" s="137"/>
      <c r="I269" s="138"/>
      <c r="J269" s="81"/>
      <c r="K269" s="81"/>
      <c r="L269" s="83"/>
      <c r="M269" s="24"/>
      <c r="N269" s="25"/>
      <c r="O269" s="61">
        <f t="shared" si="4"/>
        <v>0</v>
      </c>
      <c r="P269" s="81"/>
      <c r="Q269" s="44"/>
    </row>
    <row r="270" spans="1:17" ht="15.6" x14ac:dyDescent="0.25">
      <c r="A270" s="137"/>
      <c r="B270" s="138"/>
      <c r="C270" s="139"/>
      <c r="D270" s="140"/>
      <c r="E270" s="141"/>
      <c r="F270" s="141"/>
      <c r="G270" s="81"/>
      <c r="H270" s="137"/>
      <c r="I270" s="138"/>
      <c r="J270" s="81"/>
      <c r="K270" s="81"/>
      <c r="L270" s="83"/>
      <c r="M270" s="24"/>
      <c r="N270" s="25"/>
      <c r="O270" s="61">
        <f t="shared" si="4"/>
        <v>0</v>
      </c>
      <c r="P270" s="81"/>
      <c r="Q270" s="44"/>
    </row>
    <row r="271" spans="1:17" ht="15.6" x14ac:dyDescent="0.25">
      <c r="A271" s="137"/>
      <c r="B271" s="138"/>
      <c r="C271" s="139"/>
      <c r="D271" s="140"/>
      <c r="E271" s="141"/>
      <c r="F271" s="141"/>
      <c r="G271" s="81"/>
      <c r="H271" s="137"/>
      <c r="I271" s="138"/>
      <c r="J271" s="81"/>
      <c r="K271" s="81"/>
      <c r="L271" s="83"/>
      <c r="M271" s="24"/>
      <c r="N271" s="25"/>
      <c r="O271" s="61">
        <f t="shared" si="4"/>
        <v>0</v>
      </c>
      <c r="P271" s="81"/>
      <c r="Q271" s="44"/>
    </row>
    <row r="272" spans="1:17" ht="15.6" x14ac:dyDescent="0.25">
      <c r="A272" s="137"/>
      <c r="B272" s="138"/>
      <c r="C272" s="139"/>
      <c r="D272" s="140"/>
      <c r="E272" s="141"/>
      <c r="F272" s="141"/>
      <c r="G272" s="81"/>
      <c r="H272" s="137"/>
      <c r="I272" s="138"/>
      <c r="J272" s="81"/>
      <c r="K272" s="81"/>
      <c r="L272" s="83"/>
      <c r="M272" s="24"/>
      <c r="N272" s="25"/>
      <c r="O272" s="61">
        <f t="shared" si="4"/>
        <v>0</v>
      </c>
      <c r="P272" s="81"/>
      <c r="Q272" s="44"/>
    </row>
    <row r="273" spans="1:17" ht="15.6" x14ac:dyDescent="0.25">
      <c r="A273" s="137"/>
      <c r="B273" s="138"/>
      <c r="C273" s="139"/>
      <c r="D273" s="140"/>
      <c r="E273" s="141"/>
      <c r="F273" s="141"/>
      <c r="G273" s="81"/>
      <c r="H273" s="137"/>
      <c r="I273" s="138"/>
      <c r="J273" s="81"/>
      <c r="K273" s="81"/>
      <c r="L273" s="83"/>
      <c r="M273" s="24"/>
      <c r="N273" s="25"/>
      <c r="O273" s="61">
        <f t="shared" si="4"/>
        <v>0</v>
      </c>
      <c r="P273" s="81"/>
      <c r="Q273" s="44"/>
    </row>
    <row r="274" spans="1:17" ht="15.6" x14ac:dyDescent="0.25">
      <c r="A274" s="137"/>
      <c r="B274" s="138"/>
      <c r="C274" s="139"/>
      <c r="D274" s="140"/>
      <c r="E274" s="141"/>
      <c r="F274" s="141"/>
      <c r="G274" s="81"/>
      <c r="H274" s="137"/>
      <c r="I274" s="138"/>
      <c r="J274" s="81"/>
      <c r="K274" s="81"/>
      <c r="L274" s="83"/>
      <c r="M274" s="24"/>
      <c r="N274" s="25"/>
      <c r="O274" s="61">
        <f t="shared" si="4"/>
        <v>0</v>
      </c>
      <c r="P274" s="81"/>
      <c r="Q274" s="44"/>
    </row>
    <row r="275" spans="1:17" ht="15.6" x14ac:dyDescent="0.25">
      <c r="A275" s="137"/>
      <c r="B275" s="138"/>
      <c r="C275" s="139"/>
      <c r="D275" s="140"/>
      <c r="E275" s="141"/>
      <c r="F275" s="141"/>
      <c r="G275" s="81"/>
      <c r="H275" s="137"/>
      <c r="I275" s="138"/>
      <c r="J275" s="81"/>
      <c r="K275" s="81"/>
      <c r="L275" s="83"/>
      <c r="M275" s="24"/>
      <c r="N275" s="25"/>
      <c r="O275" s="61">
        <f t="shared" si="4"/>
        <v>0</v>
      </c>
      <c r="P275" s="81"/>
      <c r="Q275" s="44"/>
    </row>
    <row r="276" spans="1:17" ht="15.6" x14ac:dyDescent="0.25">
      <c r="A276" s="137"/>
      <c r="B276" s="138"/>
      <c r="C276" s="139"/>
      <c r="D276" s="140"/>
      <c r="E276" s="141"/>
      <c r="F276" s="141"/>
      <c r="G276" s="81"/>
      <c r="H276" s="137"/>
      <c r="I276" s="138"/>
      <c r="J276" s="81"/>
      <c r="K276" s="81"/>
      <c r="L276" s="83"/>
      <c r="M276" s="24"/>
      <c r="N276" s="25"/>
      <c r="O276" s="61">
        <f t="shared" si="4"/>
        <v>0</v>
      </c>
      <c r="P276" s="81"/>
      <c r="Q276" s="44"/>
    </row>
    <row r="277" spans="1:17" ht="15.6" x14ac:dyDescent="0.25">
      <c r="A277" s="137"/>
      <c r="B277" s="138"/>
      <c r="C277" s="139"/>
      <c r="D277" s="140"/>
      <c r="E277" s="141"/>
      <c r="F277" s="141"/>
      <c r="G277" s="81"/>
      <c r="H277" s="137"/>
      <c r="I277" s="138"/>
      <c r="J277" s="81"/>
      <c r="K277" s="81"/>
      <c r="L277" s="83"/>
      <c r="M277" s="24"/>
      <c r="N277" s="25"/>
      <c r="O277" s="61">
        <f t="shared" si="4"/>
        <v>0</v>
      </c>
      <c r="P277" s="81"/>
      <c r="Q277" s="44"/>
    </row>
    <row r="278" spans="1:17" ht="15.6" x14ac:dyDescent="0.25">
      <c r="A278" s="137"/>
      <c r="B278" s="138"/>
      <c r="C278" s="139"/>
      <c r="D278" s="140"/>
      <c r="E278" s="141"/>
      <c r="F278" s="141"/>
      <c r="G278" s="81"/>
      <c r="H278" s="137"/>
      <c r="I278" s="138"/>
      <c r="J278" s="81"/>
      <c r="K278" s="81"/>
      <c r="L278" s="83"/>
      <c r="M278" s="24"/>
      <c r="N278" s="25"/>
      <c r="O278" s="61">
        <f t="shared" si="4"/>
        <v>0</v>
      </c>
      <c r="P278" s="81"/>
      <c r="Q278" s="44"/>
    </row>
    <row r="279" spans="1:17" ht="15.6" x14ac:dyDescent="0.25">
      <c r="A279" s="137"/>
      <c r="B279" s="138"/>
      <c r="C279" s="139"/>
      <c r="D279" s="140"/>
      <c r="E279" s="141"/>
      <c r="F279" s="141"/>
      <c r="G279" s="81"/>
      <c r="H279" s="137"/>
      <c r="I279" s="138"/>
      <c r="J279" s="81"/>
      <c r="K279" s="81"/>
      <c r="L279" s="83"/>
      <c r="M279" s="24"/>
      <c r="N279" s="25"/>
      <c r="O279" s="61">
        <f t="shared" si="4"/>
        <v>0</v>
      </c>
      <c r="P279" s="81"/>
      <c r="Q279" s="44"/>
    </row>
    <row r="280" spans="1:17" ht="15.6" x14ac:dyDescent="0.25">
      <c r="A280" s="137"/>
      <c r="B280" s="138"/>
      <c r="C280" s="139"/>
      <c r="D280" s="140"/>
      <c r="E280" s="141"/>
      <c r="F280" s="141"/>
      <c r="G280" s="81"/>
      <c r="H280" s="137"/>
      <c r="I280" s="138"/>
      <c r="J280" s="81"/>
      <c r="K280" s="81"/>
      <c r="L280" s="83"/>
      <c r="M280" s="24"/>
      <c r="N280" s="25"/>
      <c r="O280" s="61">
        <f t="shared" si="4"/>
        <v>0</v>
      </c>
      <c r="P280" s="81"/>
      <c r="Q280" s="44"/>
    </row>
    <row r="281" spans="1:17" ht="15.6" x14ac:dyDescent="0.25">
      <c r="A281" s="137"/>
      <c r="B281" s="138"/>
      <c r="C281" s="139"/>
      <c r="D281" s="140"/>
      <c r="E281" s="141"/>
      <c r="F281" s="141"/>
      <c r="G281" s="81"/>
      <c r="H281" s="137"/>
      <c r="I281" s="138"/>
      <c r="J281" s="81"/>
      <c r="K281" s="81"/>
      <c r="L281" s="83"/>
      <c r="M281" s="24"/>
      <c r="N281" s="25"/>
      <c r="O281" s="61">
        <f t="shared" si="4"/>
        <v>0</v>
      </c>
      <c r="P281" s="81"/>
      <c r="Q281" s="44"/>
    </row>
    <row r="282" spans="1:17" ht="15.6" x14ac:dyDescent="0.25">
      <c r="A282" s="137"/>
      <c r="B282" s="138"/>
      <c r="C282" s="139"/>
      <c r="D282" s="140"/>
      <c r="E282" s="141"/>
      <c r="F282" s="141"/>
      <c r="G282" s="81"/>
      <c r="H282" s="137"/>
      <c r="I282" s="138"/>
      <c r="J282" s="81"/>
      <c r="K282" s="81"/>
      <c r="L282" s="83"/>
      <c r="M282" s="24"/>
      <c r="N282" s="25"/>
      <c r="O282" s="61">
        <f t="shared" si="4"/>
        <v>0</v>
      </c>
      <c r="P282" s="81"/>
      <c r="Q282" s="44"/>
    </row>
    <row r="283" spans="1:17" ht="15.6" x14ac:dyDescent="0.25">
      <c r="A283" s="137"/>
      <c r="B283" s="138"/>
      <c r="C283" s="139"/>
      <c r="D283" s="140"/>
      <c r="E283" s="141"/>
      <c r="F283" s="141"/>
      <c r="G283" s="81"/>
      <c r="H283" s="137"/>
      <c r="I283" s="138"/>
      <c r="J283" s="81"/>
      <c r="K283" s="81"/>
      <c r="L283" s="83"/>
      <c r="M283" s="24"/>
      <c r="N283" s="25"/>
      <c r="O283" s="61">
        <f t="shared" si="4"/>
        <v>0</v>
      </c>
      <c r="P283" s="81"/>
      <c r="Q283" s="44"/>
    </row>
    <row r="284" spans="1:17" ht="15.6" x14ac:dyDescent="0.25">
      <c r="A284" s="137"/>
      <c r="B284" s="138"/>
      <c r="C284" s="139"/>
      <c r="D284" s="140"/>
      <c r="E284" s="141"/>
      <c r="F284" s="141"/>
      <c r="G284" s="81"/>
      <c r="H284" s="137"/>
      <c r="I284" s="138"/>
      <c r="J284" s="81"/>
      <c r="K284" s="81"/>
      <c r="L284" s="83"/>
      <c r="M284" s="24"/>
      <c r="N284" s="25"/>
      <c r="O284" s="61">
        <f t="shared" si="4"/>
        <v>0</v>
      </c>
      <c r="P284" s="81"/>
      <c r="Q284" s="44"/>
    </row>
    <row r="285" spans="1:17" ht="15.6" x14ac:dyDescent="0.25">
      <c r="A285" s="137"/>
      <c r="B285" s="138"/>
      <c r="C285" s="139"/>
      <c r="D285" s="140"/>
      <c r="E285" s="141"/>
      <c r="F285" s="141"/>
      <c r="G285" s="81"/>
      <c r="H285" s="137"/>
      <c r="I285" s="138"/>
      <c r="J285" s="81"/>
      <c r="K285" s="81"/>
      <c r="L285" s="83"/>
      <c r="M285" s="24"/>
      <c r="N285" s="25"/>
      <c r="O285" s="61">
        <f t="shared" si="4"/>
        <v>0</v>
      </c>
      <c r="P285" s="81"/>
      <c r="Q285" s="44"/>
    </row>
    <row r="286" spans="1:17" ht="15.6" x14ac:dyDescent="0.25">
      <c r="A286" s="137"/>
      <c r="B286" s="138"/>
      <c r="C286" s="139"/>
      <c r="D286" s="140"/>
      <c r="E286" s="141"/>
      <c r="F286" s="141"/>
      <c r="G286" s="81"/>
      <c r="H286" s="137"/>
      <c r="I286" s="138"/>
      <c r="J286" s="81"/>
      <c r="K286" s="81"/>
      <c r="L286" s="83"/>
      <c r="M286" s="24"/>
      <c r="N286" s="25"/>
      <c r="O286" s="61">
        <f t="shared" si="4"/>
        <v>0</v>
      </c>
      <c r="P286" s="81"/>
      <c r="Q286" s="44"/>
    </row>
    <row r="287" spans="1:17" ht="15.6" x14ac:dyDescent="0.25">
      <c r="A287" s="137"/>
      <c r="B287" s="138"/>
      <c r="C287" s="139"/>
      <c r="D287" s="140"/>
      <c r="E287" s="141"/>
      <c r="F287" s="141"/>
      <c r="G287" s="81"/>
      <c r="H287" s="137"/>
      <c r="I287" s="138"/>
      <c r="J287" s="81"/>
      <c r="K287" s="81"/>
      <c r="L287" s="83"/>
      <c r="M287" s="24"/>
      <c r="N287" s="25"/>
      <c r="O287" s="61">
        <f t="shared" si="4"/>
        <v>0</v>
      </c>
      <c r="P287" s="81"/>
      <c r="Q287" s="44"/>
    </row>
    <row r="288" spans="1:17" ht="15.6" x14ac:dyDescent="0.25">
      <c r="A288" s="137"/>
      <c r="B288" s="138"/>
      <c r="C288" s="139"/>
      <c r="D288" s="140"/>
      <c r="E288" s="141"/>
      <c r="F288" s="141"/>
      <c r="G288" s="81"/>
      <c r="H288" s="137"/>
      <c r="I288" s="138"/>
      <c r="J288" s="81"/>
      <c r="K288" s="81"/>
      <c r="L288" s="83"/>
      <c r="M288" s="24"/>
      <c r="N288" s="25"/>
      <c r="O288" s="61">
        <f t="shared" si="4"/>
        <v>0</v>
      </c>
      <c r="P288" s="81"/>
      <c r="Q288" s="44"/>
    </row>
    <row r="289" spans="1:17" ht="15.6" x14ac:dyDescent="0.25">
      <c r="A289" s="137"/>
      <c r="B289" s="138"/>
      <c r="C289" s="139"/>
      <c r="D289" s="140"/>
      <c r="E289" s="141"/>
      <c r="F289" s="141"/>
      <c r="G289" s="81"/>
      <c r="H289" s="137"/>
      <c r="I289" s="138"/>
      <c r="J289" s="81"/>
      <c r="K289" s="81"/>
      <c r="L289" s="83"/>
      <c r="M289" s="24"/>
      <c r="N289" s="25"/>
      <c r="O289" s="61">
        <f t="shared" si="4"/>
        <v>0</v>
      </c>
      <c r="P289" s="81"/>
      <c r="Q289" s="44"/>
    </row>
    <row r="290" spans="1:17" ht="15.6" x14ac:dyDescent="0.25">
      <c r="A290" s="137"/>
      <c r="B290" s="138"/>
      <c r="C290" s="139"/>
      <c r="D290" s="140"/>
      <c r="E290" s="141"/>
      <c r="F290" s="141"/>
      <c r="G290" s="81"/>
      <c r="H290" s="137"/>
      <c r="I290" s="138"/>
      <c r="J290" s="81"/>
      <c r="K290" s="81"/>
      <c r="L290" s="83"/>
      <c r="M290" s="24"/>
      <c r="N290" s="25"/>
      <c r="O290" s="61">
        <f t="shared" si="4"/>
        <v>0</v>
      </c>
      <c r="P290" s="81"/>
      <c r="Q290" s="44"/>
    </row>
    <row r="291" spans="1:17" ht="15.6" x14ac:dyDescent="0.25">
      <c r="A291" s="137"/>
      <c r="B291" s="138"/>
      <c r="C291" s="139"/>
      <c r="D291" s="140"/>
      <c r="E291" s="141"/>
      <c r="F291" s="141"/>
      <c r="G291" s="81"/>
      <c r="H291" s="137"/>
      <c r="I291" s="138"/>
      <c r="J291" s="81"/>
      <c r="K291" s="81"/>
      <c r="L291" s="83"/>
      <c r="M291" s="24"/>
      <c r="N291" s="25"/>
      <c r="O291" s="61">
        <f t="shared" si="4"/>
        <v>0</v>
      </c>
      <c r="P291" s="81"/>
      <c r="Q291" s="44"/>
    </row>
    <row r="292" spans="1:17" ht="15.6" x14ac:dyDescent="0.25">
      <c r="A292" s="137"/>
      <c r="B292" s="138"/>
      <c r="C292" s="139"/>
      <c r="D292" s="140"/>
      <c r="E292" s="141"/>
      <c r="F292" s="141"/>
      <c r="G292" s="81"/>
      <c r="H292" s="137"/>
      <c r="I292" s="138"/>
      <c r="J292" s="81"/>
      <c r="K292" s="81"/>
      <c r="L292" s="83"/>
      <c r="M292" s="24"/>
      <c r="N292" s="25"/>
      <c r="O292" s="61">
        <f t="shared" si="4"/>
        <v>0</v>
      </c>
      <c r="P292" s="81"/>
      <c r="Q292" s="44"/>
    </row>
    <row r="293" spans="1:17" ht="15.6" x14ac:dyDescent="0.25">
      <c r="A293" s="137"/>
      <c r="B293" s="138"/>
      <c r="C293" s="139"/>
      <c r="D293" s="140"/>
      <c r="E293" s="141"/>
      <c r="F293" s="141"/>
      <c r="G293" s="81"/>
      <c r="H293" s="137"/>
      <c r="I293" s="138"/>
      <c r="J293" s="81"/>
      <c r="K293" s="81"/>
      <c r="L293" s="83"/>
      <c r="M293" s="24"/>
      <c r="N293" s="25"/>
      <c r="O293" s="61">
        <f t="shared" si="4"/>
        <v>0</v>
      </c>
      <c r="P293" s="81"/>
      <c r="Q293" s="44"/>
    </row>
    <row r="294" spans="1:17" ht="15.6" x14ac:dyDescent="0.25">
      <c r="A294" s="137"/>
      <c r="B294" s="138"/>
      <c r="C294" s="139"/>
      <c r="D294" s="140"/>
      <c r="E294" s="141"/>
      <c r="F294" s="141"/>
      <c r="G294" s="81"/>
      <c r="H294" s="137"/>
      <c r="I294" s="138"/>
      <c r="J294" s="81"/>
      <c r="K294" s="81"/>
      <c r="L294" s="83"/>
      <c r="M294" s="24"/>
      <c r="N294" s="25"/>
      <c r="O294" s="61">
        <f t="shared" si="4"/>
        <v>0</v>
      </c>
      <c r="P294" s="81"/>
      <c r="Q294" s="44"/>
    </row>
    <row r="295" spans="1:17" ht="15.6" x14ac:dyDescent="0.25">
      <c r="A295" s="137"/>
      <c r="B295" s="138"/>
      <c r="C295" s="139"/>
      <c r="D295" s="140"/>
      <c r="E295" s="141"/>
      <c r="F295" s="141"/>
      <c r="G295" s="81"/>
      <c r="H295" s="137"/>
      <c r="I295" s="138"/>
      <c r="J295" s="81"/>
      <c r="K295" s="81"/>
      <c r="L295" s="83"/>
      <c r="M295" s="24"/>
      <c r="N295" s="25"/>
      <c r="O295" s="61">
        <f t="shared" si="4"/>
        <v>0</v>
      </c>
      <c r="P295" s="81"/>
      <c r="Q295" s="44"/>
    </row>
    <row r="296" spans="1:17" ht="15.6" x14ac:dyDescent="0.25">
      <c r="A296" s="137"/>
      <c r="B296" s="138"/>
      <c r="C296" s="139"/>
      <c r="D296" s="140"/>
      <c r="E296" s="141"/>
      <c r="F296" s="141"/>
      <c r="G296" s="81"/>
      <c r="H296" s="137"/>
      <c r="I296" s="138"/>
      <c r="J296" s="81"/>
      <c r="K296" s="81"/>
      <c r="L296" s="83"/>
      <c r="M296" s="24"/>
      <c r="N296" s="25"/>
      <c r="O296" s="61">
        <f t="shared" si="4"/>
        <v>0</v>
      </c>
      <c r="P296" s="81"/>
      <c r="Q296" s="44"/>
    </row>
    <row r="297" spans="1:17" ht="15.6" x14ac:dyDescent="0.25">
      <c r="A297" s="137"/>
      <c r="B297" s="138"/>
      <c r="C297" s="139"/>
      <c r="D297" s="140"/>
      <c r="E297" s="141"/>
      <c r="F297" s="141"/>
      <c r="G297" s="81"/>
      <c r="H297" s="137"/>
      <c r="I297" s="138"/>
      <c r="J297" s="81"/>
      <c r="K297" s="81"/>
      <c r="L297" s="83"/>
      <c r="M297" s="24"/>
      <c r="N297" s="25"/>
      <c r="O297" s="61">
        <f t="shared" si="4"/>
        <v>0</v>
      </c>
      <c r="P297" s="81"/>
      <c r="Q297" s="44"/>
    </row>
    <row r="298" spans="1:17" ht="15.6" x14ac:dyDescent="0.25">
      <c r="A298" s="137"/>
      <c r="B298" s="138"/>
      <c r="C298" s="139"/>
      <c r="D298" s="140"/>
      <c r="E298" s="141"/>
      <c r="F298" s="141"/>
      <c r="G298" s="81"/>
      <c r="H298" s="137"/>
      <c r="I298" s="138"/>
      <c r="J298" s="81"/>
      <c r="K298" s="81"/>
      <c r="L298" s="83"/>
      <c r="M298" s="24"/>
      <c r="N298" s="25"/>
      <c r="O298" s="61">
        <f t="shared" si="4"/>
        <v>0</v>
      </c>
      <c r="P298" s="81"/>
      <c r="Q298" s="44"/>
    </row>
    <row r="299" spans="1:17" ht="15.6" x14ac:dyDescent="0.25">
      <c r="A299" s="137"/>
      <c r="B299" s="138"/>
      <c r="C299" s="139"/>
      <c r="D299" s="140"/>
      <c r="E299" s="141"/>
      <c r="F299" s="141"/>
      <c r="G299" s="81"/>
      <c r="H299" s="137"/>
      <c r="I299" s="138"/>
      <c r="J299" s="81"/>
      <c r="K299" s="81"/>
      <c r="L299" s="83"/>
      <c r="M299" s="24"/>
      <c r="N299" s="25"/>
      <c r="O299" s="61">
        <f t="shared" si="4"/>
        <v>0</v>
      </c>
      <c r="P299" s="81"/>
      <c r="Q299" s="44"/>
    </row>
    <row r="300" spans="1:17" ht="15.6" x14ac:dyDescent="0.25">
      <c r="A300" s="137"/>
      <c r="B300" s="138"/>
      <c r="C300" s="139"/>
      <c r="D300" s="140"/>
      <c r="E300" s="141"/>
      <c r="F300" s="141"/>
      <c r="G300" s="81"/>
      <c r="H300" s="137"/>
      <c r="I300" s="138"/>
      <c r="J300" s="81"/>
      <c r="K300" s="81"/>
      <c r="L300" s="83"/>
      <c r="M300" s="24"/>
      <c r="N300" s="25"/>
      <c r="O300" s="61">
        <f t="shared" si="4"/>
        <v>0</v>
      </c>
      <c r="P300" s="81"/>
      <c r="Q300" s="44"/>
    </row>
    <row r="301" spans="1:17" ht="15.6" x14ac:dyDescent="0.25">
      <c r="A301" s="137"/>
      <c r="B301" s="138"/>
      <c r="C301" s="139"/>
      <c r="D301" s="140"/>
      <c r="E301" s="141"/>
      <c r="F301" s="141"/>
      <c r="G301" s="81"/>
      <c r="H301" s="137"/>
      <c r="I301" s="138"/>
      <c r="J301" s="81"/>
      <c r="K301" s="81"/>
      <c r="L301" s="83"/>
      <c r="M301" s="24"/>
      <c r="N301" s="25"/>
      <c r="O301" s="61">
        <f t="shared" si="4"/>
        <v>0</v>
      </c>
      <c r="P301" s="81"/>
      <c r="Q301" s="44"/>
    </row>
    <row r="302" spans="1:17" ht="15.6" x14ac:dyDescent="0.25">
      <c r="A302" s="137"/>
      <c r="B302" s="138"/>
      <c r="C302" s="139"/>
      <c r="D302" s="140"/>
      <c r="E302" s="141"/>
      <c r="F302" s="141"/>
      <c r="G302" s="81"/>
      <c r="H302" s="137"/>
      <c r="I302" s="138"/>
      <c r="J302" s="81"/>
      <c r="K302" s="81"/>
      <c r="L302" s="83"/>
      <c r="M302" s="24"/>
      <c r="N302" s="25"/>
      <c r="O302" s="61">
        <f t="shared" si="4"/>
        <v>0</v>
      </c>
      <c r="P302" s="81"/>
      <c r="Q302" s="44"/>
    </row>
    <row r="303" spans="1:17" ht="15.6" x14ac:dyDescent="0.25">
      <c r="A303" s="137"/>
      <c r="B303" s="138"/>
      <c r="C303" s="139"/>
      <c r="D303" s="140"/>
      <c r="E303" s="141"/>
      <c r="F303" s="141"/>
      <c r="G303" s="81"/>
      <c r="H303" s="137"/>
      <c r="I303" s="138"/>
      <c r="J303" s="81"/>
      <c r="K303" s="81"/>
      <c r="L303" s="83"/>
      <c r="M303" s="24"/>
      <c r="N303" s="25"/>
      <c r="O303" s="61">
        <f t="shared" si="4"/>
        <v>0</v>
      </c>
      <c r="P303" s="81"/>
      <c r="Q303" s="44"/>
    </row>
    <row r="304" spans="1:17" ht="15.6" x14ac:dyDescent="0.25">
      <c r="A304" s="137"/>
      <c r="B304" s="138"/>
      <c r="C304" s="139"/>
      <c r="D304" s="140"/>
      <c r="E304" s="141"/>
      <c r="F304" s="141"/>
      <c r="G304" s="81"/>
      <c r="H304" s="137"/>
      <c r="I304" s="138"/>
      <c r="J304" s="81"/>
      <c r="K304" s="81"/>
      <c r="L304" s="83"/>
      <c r="M304" s="24"/>
      <c r="N304" s="25"/>
      <c r="O304" s="61">
        <f t="shared" si="4"/>
        <v>0</v>
      </c>
      <c r="P304" s="81"/>
      <c r="Q304" s="44"/>
    </row>
    <row r="305" spans="1:17" ht="15.6" x14ac:dyDescent="0.25">
      <c r="A305" s="137"/>
      <c r="B305" s="138"/>
      <c r="C305" s="139"/>
      <c r="D305" s="140"/>
      <c r="E305" s="141"/>
      <c r="F305" s="141"/>
      <c r="G305" s="81"/>
      <c r="H305" s="137"/>
      <c r="I305" s="138"/>
      <c r="J305" s="81"/>
      <c r="K305" s="81"/>
      <c r="L305" s="83"/>
      <c r="M305" s="24"/>
      <c r="N305" s="25"/>
      <c r="O305" s="61">
        <f t="shared" si="4"/>
        <v>0</v>
      </c>
      <c r="P305" s="81"/>
      <c r="Q305" s="44"/>
    </row>
    <row r="306" spans="1:17" ht="15.6" x14ac:dyDescent="0.25">
      <c r="A306" s="137"/>
      <c r="B306" s="138"/>
      <c r="C306" s="139"/>
      <c r="D306" s="140"/>
      <c r="E306" s="141"/>
      <c r="F306" s="141"/>
      <c r="G306" s="81"/>
      <c r="H306" s="137"/>
      <c r="I306" s="138"/>
      <c r="J306" s="81"/>
      <c r="K306" s="81"/>
      <c r="L306" s="83"/>
      <c r="M306" s="24"/>
      <c r="N306" s="25"/>
      <c r="O306" s="61">
        <f t="shared" si="4"/>
        <v>0</v>
      </c>
      <c r="P306" s="81"/>
      <c r="Q306" s="44"/>
    </row>
    <row r="307" spans="1:17" ht="15.6" x14ac:dyDescent="0.25">
      <c r="A307" s="137"/>
      <c r="B307" s="138"/>
      <c r="C307" s="139"/>
      <c r="D307" s="140"/>
      <c r="E307" s="141"/>
      <c r="F307" s="141"/>
      <c r="G307" s="81"/>
      <c r="H307" s="137"/>
      <c r="I307" s="138"/>
      <c r="J307" s="81"/>
      <c r="K307" s="81"/>
      <c r="L307" s="83"/>
      <c r="M307" s="24"/>
      <c r="N307" s="25"/>
      <c r="O307" s="61">
        <f t="shared" si="4"/>
        <v>0</v>
      </c>
      <c r="P307" s="81"/>
      <c r="Q307" s="44"/>
    </row>
    <row r="308" spans="1:17" ht="15.6" x14ac:dyDescent="0.25">
      <c r="A308" s="137"/>
      <c r="B308" s="138"/>
      <c r="C308" s="139"/>
      <c r="D308" s="140"/>
      <c r="E308" s="141"/>
      <c r="F308" s="141"/>
      <c r="G308" s="81"/>
      <c r="H308" s="137"/>
      <c r="I308" s="138"/>
      <c r="J308" s="81"/>
      <c r="K308" s="81"/>
      <c r="L308" s="83"/>
      <c r="M308" s="24"/>
      <c r="N308" s="25"/>
      <c r="O308" s="61">
        <f t="shared" si="4"/>
        <v>0</v>
      </c>
      <c r="P308" s="81"/>
      <c r="Q308" s="44"/>
    </row>
    <row r="309" spans="1:17" ht="15.6" x14ac:dyDescent="0.25">
      <c r="A309" s="137"/>
      <c r="B309" s="138"/>
      <c r="C309" s="139"/>
      <c r="D309" s="140"/>
      <c r="E309" s="141"/>
      <c r="F309" s="141"/>
      <c r="G309" s="81"/>
      <c r="H309" s="137"/>
      <c r="I309" s="138"/>
      <c r="J309" s="81"/>
      <c r="K309" s="81"/>
      <c r="L309" s="83"/>
      <c r="M309" s="24"/>
      <c r="N309" s="25"/>
      <c r="O309" s="61">
        <f t="shared" si="4"/>
        <v>0</v>
      </c>
      <c r="P309" s="81"/>
      <c r="Q309" s="44"/>
    </row>
    <row r="310" spans="1:17" ht="15.6" x14ac:dyDescent="0.25">
      <c r="A310" s="137"/>
      <c r="B310" s="138"/>
      <c r="C310" s="139"/>
      <c r="D310" s="140"/>
      <c r="E310" s="141"/>
      <c r="F310" s="141"/>
      <c r="G310" s="81"/>
      <c r="H310" s="137"/>
      <c r="I310" s="138"/>
      <c r="J310" s="81"/>
      <c r="K310" s="81"/>
      <c r="L310" s="83"/>
      <c r="M310" s="24"/>
      <c r="N310" s="25"/>
      <c r="O310" s="61">
        <f t="shared" si="4"/>
        <v>0</v>
      </c>
      <c r="P310" s="81"/>
      <c r="Q310" s="44"/>
    </row>
    <row r="311" spans="1:17" ht="15.6" x14ac:dyDescent="0.25">
      <c r="A311" s="137"/>
      <c r="B311" s="138"/>
      <c r="C311" s="139"/>
      <c r="D311" s="140"/>
      <c r="E311" s="141"/>
      <c r="F311" s="141"/>
      <c r="G311" s="81"/>
      <c r="H311" s="137"/>
      <c r="I311" s="138"/>
      <c r="J311" s="81"/>
      <c r="K311" s="81"/>
      <c r="L311" s="83"/>
      <c r="M311" s="24"/>
      <c r="N311" s="25"/>
      <c r="O311" s="61">
        <f t="shared" si="4"/>
        <v>0</v>
      </c>
      <c r="P311" s="81"/>
      <c r="Q311" s="44"/>
    </row>
    <row r="312" spans="1:17" ht="15.6" x14ac:dyDescent="0.25">
      <c r="A312" s="137"/>
      <c r="B312" s="138"/>
      <c r="C312" s="139"/>
      <c r="D312" s="140"/>
      <c r="E312" s="141"/>
      <c r="F312" s="141"/>
      <c r="G312" s="81"/>
      <c r="H312" s="137"/>
      <c r="I312" s="138"/>
      <c r="J312" s="81"/>
      <c r="K312" s="81"/>
      <c r="L312" s="83"/>
      <c r="M312" s="24"/>
      <c r="N312" s="25"/>
      <c r="O312" s="61">
        <f t="shared" si="4"/>
        <v>0</v>
      </c>
      <c r="P312" s="81"/>
      <c r="Q312" s="44"/>
    </row>
    <row r="313" spans="1:17" ht="15.6" x14ac:dyDescent="0.25">
      <c r="A313" s="137"/>
      <c r="B313" s="138"/>
      <c r="C313" s="139"/>
      <c r="D313" s="140"/>
      <c r="E313" s="141"/>
      <c r="F313" s="141"/>
      <c r="G313" s="81"/>
      <c r="H313" s="137"/>
      <c r="I313" s="138"/>
      <c r="J313" s="81"/>
      <c r="K313" s="81"/>
      <c r="L313" s="83"/>
      <c r="M313" s="24"/>
      <c r="N313" s="25"/>
      <c r="O313" s="61">
        <f t="shared" si="4"/>
        <v>0</v>
      </c>
      <c r="P313" s="81"/>
      <c r="Q313" s="44"/>
    </row>
    <row r="314" spans="1:17" ht="15.6" x14ac:dyDescent="0.25">
      <c r="A314" s="137"/>
      <c r="B314" s="138"/>
      <c r="C314" s="139"/>
      <c r="D314" s="140"/>
      <c r="E314" s="141"/>
      <c r="F314" s="141"/>
      <c r="G314" s="81"/>
      <c r="H314" s="137"/>
      <c r="I314" s="138"/>
      <c r="J314" s="81"/>
      <c r="K314" s="81"/>
      <c r="L314" s="83"/>
      <c r="M314" s="24"/>
      <c r="N314" s="25"/>
      <c r="O314" s="61">
        <f t="shared" si="4"/>
        <v>0</v>
      </c>
      <c r="P314" s="81"/>
      <c r="Q314" s="44"/>
    </row>
    <row r="315" spans="1:17" ht="15.6" x14ac:dyDescent="0.25">
      <c r="A315" s="137"/>
      <c r="B315" s="138"/>
      <c r="C315" s="139"/>
      <c r="D315" s="140"/>
      <c r="E315" s="141"/>
      <c r="F315" s="141"/>
      <c r="G315" s="81"/>
      <c r="H315" s="137"/>
      <c r="I315" s="138"/>
      <c r="J315" s="81"/>
      <c r="K315" s="81"/>
      <c r="L315" s="83"/>
      <c r="M315" s="24"/>
      <c r="N315" s="25"/>
      <c r="O315" s="61">
        <f t="shared" ref="O315:O328" si="5">$M315*$N315</f>
        <v>0</v>
      </c>
      <c r="P315" s="81"/>
      <c r="Q315" s="44"/>
    </row>
    <row r="316" spans="1:17" ht="15.6" x14ac:dyDescent="0.25">
      <c r="A316" s="137"/>
      <c r="B316" s="138"/>
      <c r="C316" s="139"/>
      <c r="D316" s="140"/>
      <c r="E316" s="141"/>
      <c r="F316" s="141"/>
      <c r="G316" s="81"/>
      <c r="H316" s="137"/>
      <c r="I316" s="138"/>
      <c r="J316" s="81"/>
      <c r="K316" s="81"/>
      <c r="L316" s="83"/>
      <c r="M316" s="24"/>
      <c r="N316" s="25"/>
      <c r="O316" s="61">
        <f t="shared" si="5"/>
        <v>0</v>
      </c>
      <c r="P316" s="81"/>
      <c r="Q316" s="44"/>
    </row>
    <row r="317" spans="1:17" ht="15.6" x14ac:dyDescent="0.25">
      <c r="A317" s="137"/>
      <c r="B317" s="138"/>
      <c r="C317" s="139"/>
      <c r="D317" s="140"/>
      <c r="E317" s="141"/>
      <c r="F317" s="141"/>
      <c r="G317" s="81"/>
      <c r="H317" s="137"/>
      <c r="I317" s="138"/>
      <c r="J317" s="81"/>
      <c r="K317" s="81"/>
      <c r="L317" s="83"/>
      <c r="M317" s="24"/>
      <c r="N317" s="25"/>
      <c r="O317" s="61">
        <f t="shared" si="5"/>
        <v>0</v>
      </c>
      <c r="P317" s="81"/>
      <c r="Q317" s="44"/>
    </row>
    <row r="318" spans="1:17" ht="15.6" x14ac:dyDescent="0.25">
      <c r="A318" s="137"/>
      <c r="B318" s="138"/>
      <c r="C318" s="139"/>
      <c r="D318" s="140"/>
      <c r="E318" s="141"/>
      <c r="F318" s="141"/>
      <c r="G318" s="81"/>
      <c r="H318" s="137"/>
      <c r="I318" s="138"/>
      <c r="J318" s="81"/>
      <c r="K318" s="81"/>
      <c r="L318" s="83"/>
      <c r="M318" s="24"/>
      <c r="N318" s="25"/>
      <c r="O318" s="61">
        <f t="shared" si="5"/>
        <v>0</v>
      </c>
      <c r="P318" s="81"/>
      <c r="Q318" s="44"/>
    </row>
    <row r="319" spans="1:17" ht="15.6" x14ac:dyDescent="0.25">
      <c r="A319" s="137"/>
      <c r="B319" s="138"/>
      <c r="C319" s="139"/>
      <c r="D319" s="140"/>
      <c r="E319" s="141"/>
      <c r="F319" s="141"/>
      <c r="G319" s="81"/>
      <c r="H319" s="137"/>
      <c r="I319" s="138"/>
      <c r="J319" s="81"/>
      <c r="K319" s="81"/>
      <c r="L319" s="83"/>
      <c r="M319" s="24"/>
      <c r="N319" s="25"/>
      <c r="O319" s="61">
        <f t="shared" si="5"/>
        <v>0</v>
      </c>
      <c r="P319" s="81"/>
      <c r="Q319" s="44"/>
    </row>
    <row r="320" spans="1:17" ht="15.6" x14ac:dyDescent="0.25">
      <c r="A320" s="137"/>
      <c r="B320" s="138"/>
      <c r="C320" s="139"/>
      <c r="D320" s="140"/>
      <c r="E320" s="141"/>
      <c r="F320" s="141"/>
      <c r="G320" s="81"/>
      <c r="H320" s="137"/>
      <c r="I320" s="138"/>
      <c r="J320" s="81"/>
      <c r="K320" s="81"/>
      <c r="L320" s="83"/>
      <c r="M320" s="24"/>
      <c r="N320" s="25"/>
      <c r="O320" s="61">
        <f t="shared" si="5"/>
        <v>0</v>
      </c>
      <c r="P320" s="81"/>
      <c r="Q320" s="44"/>
    </row>
    <row r="321" spans="1:17" ht="15.6" x14ac:dyDescent="0.25">
      <c r="A321" s="137"/>
      <c r="B321" s="138"/>
      <c r="C321" s="139"/>
      <c r="D321" s="140"/>
      <c r="E321" s="141"/>
      <c r="F321" s="141"/>
      <c r="G321" s="81"/>
      <c r="H321" s="137"/>
      <c r="I321" s="138"/>
      <c r="J321" s="81"/>
      <c r="K321" s="81"/>
      <c r="L321" s="83"/>
      <c r="M321" s="24"/>
      <c r="N321" s="25"/>
      <c r="O321" s="61">
        <f t="shared" si="5"/>
        <v>0</v>
      </c>
      <c r="P321" s="81"/>
      <c r="Q321" s="44"/>
    </row>
    <row r="322" spans="1:17" ht="15.6" x14ac:dyDescent="0.25">
      <c r="A322" s="137"/>
      <c r="B322" s="138"/>
      <c r="C322" s="139"/>
      <c r="D322" s="140"/>
      <c r="E322" s="141"/>
      <c r="F322" s="141"/>
      <c r="G322" s="81"/>
      <c r="H322" s="137"/>
      <c r="I322" s="138"/>
      <c r="J322" s="81"/>
      <c r="K322" s="81"/>
      <c r="L322" s="83"/>
      <c r="M322" s="24"/>
      <c r="N322" s="25"/>
      <c r="O322" s="61">
        <f t="shared" si="5"/>
        <v>0</v>
      </c>
      <c r="P322" s="81"/>
      <c r="Q322" s="44"/>
    </row>
    <row r="323" spans="1:17" ht="15.6" x14ac:dyDescent="0.25">
      <c r="A323" s="137"/>
      <c r="B323" s="138"/>
      <c r="C323" s="139"/>
      <c r="D323" s="140"/>
      <c r="E323" s="141"/>
      <c r="F323" s="141"/>
      <c r="G323" s="81"/>
      <c r="H323" s="137"/>
      <c r="I323" s="138"/>
      <c r="J323" s="81"/>
      <c r="K323" s="81"/>
      <c r="L323" s="83"/>
      <c r="M323" s="24"/>
      <c r="N323" s="25"/>
      <c r="O323" s="61">
        <f t="shared" si="5"/>
        <v>0</v>
      </c>
      <c r="P323" s="81"/>
      <c r="Q323" s="44"/>
    </row>
    <row r="324" spans="1:17" ht="15.6" x14ac:dyDescent="0.25">
      <c r="A324" s="137"/>
      <c r="B324" s="138"/>
      <c r="C324" s="139"/>
      <c r="D324" s="140"/>
      <c r="E324" s="141"/>
      <c r="F324" s="141"/>
      <c r="G324" s="81"/>
      <c r="H324" s="137"/>
      <c r="I324" s="138"/>
      <c r="J324" s="81"/>
      <c r="K324" s="81"/>
      <c r="L324" s="83"/>
      <c r="M324" s="24"/>
      <c r="N324" s="25"/>
      <c r="O324" s="61">
        <f t="shared" si="5"/>
        <v>0</v>
      </c>
      <c r="P324" s="81"/>
      <c r="Q324" s="44"/>
    </row>
    <row r="325" spans="1:17" ht="15.6" x14ac:dyDescent="0.25">
      <c r="A325" s="137"/>
      <c r="B325" s="138"/>
      <c r="C325" s="139"/>
      <c r="D325" s="140"/>
      <c r="E325" s="141"/>
      <c r="F325" s="141"/>
      <c r="G325" s="81"/>
      <c r="H325" s="137"/>
      <c r="I325" s="138"/>
      <c r="J325" s="81"/>
      <c r="K325" s="81"/>
      <c r="L325" s="83"/>
      <c r="M325" s="24"/>
      <c r="N325" s="25"/>
      <c r="O325" s="61">
        <f t="shared" si="5"/>
        <v>0</v>
      </c>
      <c r="P325" s="81"/>
      <c r="Q325" s="44"/>
    </row>
    <row r="326" spans="1:17" ht="15.6" x14ac:dyDescent="0.25">
      <c r="A326" s="137"/>
      <c r="B326" s="138"/>
      <c r="C326" s="139"/>
      <c r="D326" s="140"/>
      <c r="E326" s="141"/>
      <c r="F326" s="141"/>
      <c r="G326" s="81"/>
      <c r="H326" s="137"/>
      <c r="I326" s="138"/>
      <c r="J326" s="81"/>
      <c r="K326" s="81"/>
      <c r="L326" s="83"/>
      <c r="M326" s="24"/>
      <c r="N326" s="25"/>
      <c r="O326" s="61">
        <f t="shared" si="5"/>
        <v>0</v>
      </c>
      <c r="P326" s="81"/>
      <c r="Q326" s="44"/>
    </row>
    <row r="327" spans="1:17" ht="15.6" x14ac:dyDescent="0.25">
      <c r="A327" s="137"/>
      <c r="B327" s="138"/>
      <c r="C327" s="139"/>
      <c r="D327" s="140"/>
      <c r="E327" s="141"/>
      <c r="F327" s="141"/>
      <c r="G327" s="81"/>
      <c r="H327" s="137"/>
      <c r="I327" s="138"/>
      <c r="J327" s="81"/>
      <c r="K327" s="81"/>
      <c r="L327" s="83"/>
      <c r="M327" s="24"/>
      <c r="N327" s="25"/>
      <c r="O327" s="61">
        <f t="shared" si="5"/>
        <v>0</v>
      </c>
      <c r="P327" s="81"/>
      <c r="Q327" s="44"/>
    </row>
    <row r="328" spans="1:17" ht="15.6" x14ac:dyDescent="0.25">
      <c r="A328" s="137"/>
      <c r="B328" s="138"/>
      <c r="C328" s="139"/>
      <c r="D328" s="140"/>
      <c r="E328" s="141"/>
      <c r="F328" s="141"/>
      <c r="G328" s="81"/>
      <c r="H328" s="137"/>
      <c r="I328" s="138"/>
      <c r="J328" s="81"/>
      <c r="K328" s="81"/>
      <c r="L328" s="83"/>
      <c r="M328" s="24"/>
      <c r="N328" s="25"/>
      <c r="O328" s="61">
        <f t="shared" si="5"/>
        <v>0</v>
      </c>
      <c r="P328" s="81"/>
      <c r="Q328" s="44"/>
    </row>
  </sheetData>
  <autoFilter ref="A2:U328" xr:uid="{6F3BBEE5-283A-413E-B0F4-675031D79C2D}">
    <filterColumn colId="0" showButton="0"/>
    <filterColumn colId="2" showButton="0"/>
    <filterColumn colId="4" showButton="0"/>
    <filterColumn colId="7" showButton="0"/>
  </autoFilter>
  <dataConsolidate/>
  <mergeCells count="1309">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 ref="A1:P1"/>
    <mergeCell ref="A2:B2"/>
    <mergeCell ref="C2:D2"/>
    <mergeCell ref="E2:F2"/>
    <mergeCell ref="H2:I2"/>
    <mergeCell ref="A3:B3"/>
    <mergeCell ref="C3:D3"/>
    <mergeCell ref="E3:F3"/>
    <mergeCell ref="H3:I3"/>
    <mergeCell ref="A12:B12"/>
    <mergeCell ref="C12:D12"/>
    <mergeCell ref="E12:F12"/>
    <mergeCell ref="H12:I12"/>
    <mergeCell ref="A13:B13"/>
    <mergeCell ref="C13:D13"/>
    <mergeCell ref="E13:F13"/>
    <mergeCell ref="H13:I13"/>
    <mergeCell ref="A10:B10"/>
    <mergeCell ref="C10:D10"/>
    <mergeCell ref="E10:F10"/>
    <mergeCell ref="H10:I10"/>
    <mergeCell ref="A11:B11"/>
    <mergeCell ref="C11:D11"/>
    <mergeCell ref="E11:F11"/>
    <mergeCell ref="H11:I11"/>
    <mergeCell ref="A8:B8"/>
    <mergeCell ref="C8:D8"/>
    <mergeCell ref="E8:F8"/>
    <mergeCell ref="H8:I8"/>
    <mergeCell ref="A9:B9"/>
    <mergeCell ref="C9:D9"/>
    <mergeCell ref="E9:F9"/>
    <mergeCell ref="H9:I9"/>
    <mergeCell ref="A17:B17"/>
    <mergeCell ref="C17:D17"/>
    <mergeCell ref="E17:F17"/>
    <mergeCell ref="H17:I17"/>
    <mergeCell ref="A18:B18"/>
    <mergeCell ref="C18:D18"/>
    <mergeCell ref="E18:F18"/>
    <mergeCell ref="H18:I18"/>
    <mergeCell ref="A16:B16"/>
    <mergeCell ref="C16:D16"/>
    <mergeCell ref="E16:F16"/>
    <mergeCell ref="H16:I16"/>
    <mergeCell ref="A14:B14"/>
    <mergeCell ref="C14:D14"/>
    <mergeCell ref="E14:F14"/>
    <mergeCell ref="H14:I14"/>
    <mergeCell ref="A15:B15"/>
    <mergeCell ref="C15:D15"/>
    <mergeCell ref="E15:F15"/>
    <mergeCell ref="H15:I15"/>
    <mergeCell ref="A23:B23"/>
    <mergeCell ref="C23:D23"/>
    <mergeCell ref="E23:F23"/>
    <mergeCell ref="H23:I23"/>
    <mergeCell ref="A24:B24"/>
    <mergeCell ref="C24:D24"/>
    <mergeCell ref="E24:F24"/>
    <mergeCell ref="H24:I24"/>
    <mergeCell ref="A21:B21"/>
    <mergeCell ref="C21:D21"/>
    <mergeCell ref="E21:F21"/>
    <mergeCell ref="H21:I21"/>
    <mergeCell ref="A22:B22"/>
    <mergeCell ref="C22:D22"/>
    <mergeCell ref="E22:F22"/>
    <mergeCell ref="H22:I22"/>
    <mergeCell ref="A19:B19"/>
    <mergeCell ref="C19:D19"/>
    <mergeCell ref="E19:F19"/>
    <mergeCell ref="H19:I19"/>
    <mergeCell ref="A20:B20"/>
    <mergeCell ref="C20:D20"/>
    <mergeCell ref="E20:F20"/>
    <mergeCell ref="H20:I20"/>
    <mergeCell ref="A29:B29"/>
    <mergeCell ref="C29:D29"/>
    <mergeCell ref="E29:F29"/>
    <mergeCell ref="H29:I29"/>
    <mergeCell ref="A30:B30"/>
    <mergeCell ref="C30:D30"/>
    <mergeCell ref="E30:F30"/>
    <mergeCell ref="H30:I30"/>
    <mergeCell ref="A27:B27"/>
    <mergeCell ref="C27:D27"/>
    <mergeCell ref="E27:F27"/>
    <mergeCell ref="H27:I27"/>
    <mergeCell ref="A28:B28"/>
    <mergeCell ref="C28:D28"/>
    <mergeCell ref="E28:F28"/>
    <mergeCell ref="H28:I28"/>
    <mergeCell ref="A25:B25"/>
    <mergeCell ref="C25:D25"/>
    <mergeCell ref="E25:F25"/>
    <mergeCell ref="H25:I25"/>
    <mergeCell ref="A26:B26"/>
    <mergeCell ref="C26:D26"/>
    <mergeCell ref="E26:F26"/>
    <mergeCell ref="H26:I26"/>
    <mergeCell ref="A35:B35"/>
    <mergeCell ref="C35:D35"/>
    <mergeCell ref="E35:F35"/>
    <mergeCell ref="H35:I35"/>
    <mergeCell ref="A36:B36"/>
    <mergeCell ref="C36:D36"/>
    <mergeCell ref="E36:F36"/>
    <mergeCell ref="H36:I36"/>
    <mergeCell ref="A33:B33"/>
    <mergeCell ref="C33:D33"/>
    <mergeCell ref="E33:F33"/>
    <mergeCell ref="H33:I33"/>
    <mergeCell ref="A34:B34"/>
    <mergeCell ref="C34:D34"/>
    <mergeCell ref="E34:F34"/>
    <mergeCell ref="H34:I34"/>
    <mergeCell ref="A31:B31"/>
    <mergeCell ref="C31:D31"/>
    <mergeCell ref="E31:F31"/>
    <mergeCell ref="H31:I31"/>
    <mergeCell ref="A32:B32"/>
    <mergeCell ref="C32:D32"/>
    <mergeCell ref="E32:F32"/>
    <mergeCell ref="H32:I32"/>
    <mergeCell ref="A41:B41"/>
    <mergeCell ref="C41:D41"/>
    <mergeCell ref="E41:F41"/>
    <mergeCell ref="H41:I41"/>
    <mergeCell ref="A42:B42"/>
    <mergeCell ref="C42:D42"/>
    <mergeCell ref="E42:F42"/>
    <mergeCell ref="H42:I42"/>
    <mergeCell ref="A39:B39"/>
    <mergeCell ref="C39:D39"/>
    <mergeCell ref="E39:F39"/>
    <mergeCell ref="H39:I39"/>
    <mergeCell ref="A40:B40"/>
    <mergeCell ref="C40:D40"/>
    <mergeCell ref="E40:F40"/>
    <mergeCell ref="H40:I40"/>
    <mergeCell ref="A37:B37"/>
    <mergeCell ref="C37:D37"/>
    <mergeCell ref="E37:F37"/>
    <mergeCell ref="H37:I37"/>
    <mergeCell ref="A38:B38"/>
    <mergeCell ref="C38:D38"/>
    <mergeCell ref="E38:F38"/>
    <mergeCell ref="H38:I38"/>
    <mergeCell ref="A47:B47"/>
    <mergeCell ref="C47:D47"/>
    <mergeCell ref="E47:F47"/>
    <mergeCell ref="H47:I47"/>
    <mergeCell ref="A48:B48"/>
    <mergeCell ref="C48:D48"/>
    <mergeCell ref="E48:F48"/>
    <mergeCell ref="H48:I48"/>
    <mergeCell ref="A45:B45"/>
    <mergeCell ref="C45:D45"/>
    <mergeCell ref="E45:F45"/>
    <mergeCell ref="H45:I45"/>
    <mergeCell ref="A46:B46"/>
    <mergeCell ref="C46:D46"/>
    <mergeCell ref="E46:F46"/>
    <mergeCell ref="H46:I46"/>
    <mergeCell ref="A43:B43"/>
    <mergeCell ref="C43:D43"/>
    <mergeCell ref="E43:F43"/>
    <mergeCell ref="H43:I43"/>
    <mergeCell ref="A44:B44"/>
    <mergeCell ref="C44:D44"/>
    <mergeCell ref="E44:F44"/>
    <mergeCell ref="H44:I44"/>
    <mergeCell ref="A53:B53"/>
    <mergeCell ref="C53:D53"/>
    <mergeCell ref="E53:F53"/>
    <mergeCell ref="H53:I53"/>
    <mergeCell ref="A54:B54"/>
    <mergeCell ref="C54:D54"/>
    <mergeCell ref="E54:F54"/>
    <mergeCell ref="H54:I54"/>
    <mergeCell ref="A51:B51"/>
    <mergeCell ref="C51:D51"/>
    <mergeCell ref="E51:F51"/>
    <mergeCell ref="H51:I51"/>
    <mergeCell ref="A52:B52"/>
    <mergeCell ref="C52:D52"/>
    <mergeCell ref="E52:F52"/>
    <mergeCell ref="H52:I52"/>
    <mergeCell ref="A49:B49"/>
    <mergeCell ref="C49:D49"/>
    <mergeCell ref="E49:F49"/>
    <mergeCell ref="H49:I49"/>
    <mergeCell ref="A50:B50"/>
    <mergeCell ref="C50:D50"/>
    <mergeCell ref="E50:F50"/>
    <mergeCell ref="H50:I50"/>
    <mergeCell ref="A59:B59"/>
    <mergeCell ref="C59:D59"/>
    <mergeCell ref="E59:F59"/>
    <mergeCell ref="H59:I59"/>
    <mergeCell ref="A60:B60"/>
    <mergeCell ref="C60:D60"/>
    <mergeCell ref="E60:F60"/>
    <mergeCell ref="H60:I60"/>
    <mergeCell ref="A57:B57"/>
    <mergeCell ref="C57:D57"/>
    <mergeCell ref="E57:F57"/>
    <mergeCell ref="H57:I57"/>
    <mergeCell ref="A58:B58"/>
    <mergeCell ref="C58:D58"/>
    <mergeCell ref="E58:F58"/>
    <mergeCell ref="H58:I58"/>
    <mergeCell ref="A55:B55"/>
    <mergeCell ref="C55:D55"/>
    <mergeCell ref="E55:F55"/>
    <mergeCell ref="H55:I55"/>
    <mergeCell ref="A56:B56"/>
    <mergeCell ref="C56:D56"/>
    <mergeCell ref="E56:F56"/>
    <mergeCell ref="H56:I56"/>
    <mergeCell ref="A65:B65"/>
    <mergeCell ref="C65:D65"/>
    <mergeCell ref="E65:F65"/>
    <mergeCell ref="H65:I65"/>
    <mergeCell ref="A66:B66"/>
    <mergeCell ref="C66:D66"/>
    <mergeCell ref="E66:F66"/>
    <mergeCell ref="H66:I66"/>
    <mergeCell ref="A63:B63"/>
    <mergeCell ref="C63:D63"/>
    <mergeCell ref="E63:F63"/>
    <mergeCell ref="H63:I63"/>
    <mergeCell ref="A64:B64"/>
    <mergeCell ref="C64:D64"/>
    <mergeCell ref="E64:F64"/>
    <mergeCell ref="H64:I64"/>
    <mergeCell ref="A61:B61"/>
    <mergeCell ref="C61:D61"/>
    <mergeCell ref="E61:F61"/>
    <mergeCell ref="H61:I61"/>
    <mergeCell ref="A62:B62"/>
    <mergeCell ref="C62:D62"/>
    <mergeCell ref="E62:F62"/>
    <mergeCell ref="H62:I62"/>
    <mergeCell ref="A71:B71"/>
    <mergeCell ref="C71:D71"/>
    <mergeCell ref="E71:F71"/>
    <mergeCell ref="H71:I71"/>
    <mergeCell ref="A72:B72"/>
    <mergeCell ref="C72:D72"/>
    <mergeCell ref="E72:F72"/>
    <mergeCell ref="H72:I72"/>
    <mergeCell ref="A69:B69"/>
    <mergeCell ref="C69:D69"/>
    <mergeCell ref="E69:F69"/>
    <mergeCell ref="H69:I69"/>
    <mergeCell ref="A70:B70"/>
    <mergeCell ref="C70:D70"/>
    <mergeCell ref="E70:F70"/>
    <mergeCell ref="H70:I70"/>
    <mergeCell ref="A67:B67"/>
    <mergeCell ref="C67:D67"/>
    <mergeCell ref="E67:F67"/>
    <mergeCell ref="H67:I67"/>
    <mergeCell ref="A68:B68"/>
    <mergeCell ref="C68:D68"/>
    <mergeCell ref="E68:F68"/>
    <mergeCell ref="H68:I68"/>
    <mergeCell ref="A77:B77"/>
    <mergeCell ref="C77:D77"/>
    <mergeCell ref="E77:F77"/>
    <mergeCell ref="H77:I77"/>
    <mergeCell ref="A78:B78"/>
    <mergeCell ref="C78:D78"/>
    <mergeCell ref="E78:F78"/>
    <mergeCell ref="H78:I78"/>
    <mergeCell ref="A75:B75"/>
    <mergeCell ref="C75:D75"/>
    <mergeCell ref="E75:F75"/>
    <mergeCell ref="H75:I75"/>
    <mergeCell ref="A76:B76"/>
    <mergeCell ref="C76:D76"/>
    <mergeCell ref="E76:F76"/>
    <mergeCell ref="H76:I76"/>
    <mergeCell ref="A73:B73"/>
    <mergeCell ref="C73:D73"/>
    <mergeCell ref="E73:F73"/>
    <mergeCell ref="H73:I73"/>
    <mergeCell ref="A74:B74"/>
    <mergeCell ref="C74:D74"/>
    <mergeCell ref="E74:F74"/>
    <mergeCell ref="H74:I74"/>
    <mergeCell ref="A83:B83"/>
    <mergeCell ref="C83:D83"/>
    <mergeCell ref="E83:F83"/>
    <mergeCell ref="H83:I83"/>
    <mergeCell ref="A81:B81"/>
    <mergeCell ref="C81:D81"/>
    <mergeCell ref="E81:F81"/>
    <mergeCell ref="H81:I81"/>
    <mergeCell ref="A82:B82"/>
    <mergeCell ref="C82:D82"/>
    <mergeCell ref="E82:F82"/>
    <mergeCell ref="H82:I82"/>
    <mergeCell ref="A79:B79"/>
    <mergeCell ref="C79:D79"/>
    <mergeCell ref="E79:F79"/>
    <mergeCell ref="H79:I79"/>
    <mergeCell ref="A80:B80"/>
    <mergeCell ref="C80:D80"/>
    <mergeCell ref="E80:F80"/>
    <mergeCell ref="H80:I80"/>
    <mergeCell ref="A88:B88"/>
    <mergeCell ref="C88:D88"/>
    <mergeCell ref="E88:F88"/>
    <mergeCell ref="H88:I88"/>
    <mergeCell ref="A89:B89"/>
    <mergeCell ref="C89:D89"/>
    <mergeCell ref="E89:F89"/>
    <mergeCell ref="H89:I89"/>
    <mergeCell ref="A86:B86"/>
    <mergeCell ref="C86:D86"/>
    <mergeCell ref="E86:F86"/>
    <mergeCell ref="H86:I86"/>
    <mergeCell ref="A87:B87"/>
    <mergeCell ref="C87:D87"/>
    <mergeCell ref="E87:F87"/>
    <mergeCell ref="H87:I87"/>
    <mergeCell ref="A84:B84"/>
    <mergeCell ref="C84:D84"/>
    <mergeCell ref="E84:F84"/>
    <mergeCell ref="H84:I84"/>
    <mergeCell ref="A85:B85"/>
    <mergeCell ref="C85:D85"/>
    <mergeCell ref="E85:F85"/>
    <mergeCell ref="H85:I85"/>
    <mergeCell ref="A90:B90"/>
    <mergeCell ref="C90:D90"/>
    <mergeCell ref="E90:F90"/>
    <mergeCell ref="H90:I90"/>
    <mergeCell ref="A91:B91"/>
    <mergeCell ref="C91:D91"/>
    <mergeCell ref="E91:F91"/>
    <mergeCell ref="H91:I91"/>
    <mergeCell ref="A93:B93"/>
    <mergeCell ref="C93:D93"/>
    <mergeCell ref="E93:F93"/>
    <mergeCell ref="H93:I93"/>
    <mergeCell ref="A94:B94"/>
    <mergeCell ref="C94:D94"/>
    <mergeCell ref="E94:F94"/>
    <mergeCell ref="H94:I94"/>
    <mergeCell ref="A92:B92"/>
    <mergeCell ref="C92:D92"/>
    <mergeCell ref="E92:F92"/>
    <mergeCell ref="H92:I92"/>
    <mergeCell ref="A99:B99"/>
    <mergeCell ref="C99:D99"/>
    <mergeCell ref="E99:F99"/>
    <mergeCell ref="H99:I99"/>
    <mergeCell ref="A100:B100"/>
    <mergeCell ref="C100:D100"/>
    <mergeCell ref="E100:F100"/>
    <mergeCell ref="H100:I100"/>
    <mergeCell ref="A97:B97"/>
    <mergeCell ref="C97:D97"/>
    <mergeCell ref="E97:F97"/>
    <mergeCell ref="H97:I97"/>
    <mergeCell ref="A98:B98"/>
    <mergeCell ref="C98:D98"/>
    <mergeCell ref="E98:F98"/>
    <mergeCell ref="H98:I98"/>
    <mergeCell ref="A95:B95"/>
    <mergeCell ref="C95:D95"/>
    <mergeCell ref="E95:F95"/>
    <mergeCell ref="H95:I95"/>
    <mergeCell ref="A96:B96"/>
    <mergeCell ref="C96:D96"/>
    <mergeCell ref="E96:F96"/>
    <mergeCell ref="H96:I96"/>
    <mergeCell ref="A105:B105"/>
    <mergeCell ref="C105:D105"/>
    <mergeCell ref="E105:F105"/>
    <mergeCell ref="H105:I105"/>
    <mergeCell ref="A106:B106"/>
    <mergeCell ref="C106:D106"/>
    <mergeCell ref="E106:F106"/>
    <mergeCell ref="H106:I106"/>
    <mergeCell ref="A103:B103"/>
    <mergeCell ref="C103:D103"/>
    <mergeCell ref="E103:F103"/>
    <mergeCell ref="H103:I103"/>
    <mergeCell ref="A104:B104"/>
    <mergeCell ref="C104:D104"/>
    <mergeCell ref="E104:F104"/>
    <mergeCell ref="H104:I104"/>
    <mergeCell ref="A101:B101"/>
    <mergeCell ref="C101:D101"/>
    <mergeCell ref="E101:F101"/>
    <mergeCell ref="H101:I101"/>
    <mergeCell ref="A102:B102"/>
    <mergeCell ref="C102:D102"/>
    <mergeCell ref="E102:F102"/>
    <mergeCell ref="H102:I102"/>
    <mergeCell ref="A111:B111"/>
    <mergeCell ref="C111:D111"/>
    <mergeCell ref="E111:F111"/>
    <mergeCell ref="H111:I111"/>
    <mergeCell ref="A112:B112"/>
    <mergeCell ref="C112:D112"/>
    <mergeCell ref="E112:F112"/>
    <mergeCell ref="H112:I112"/>
    <mergeCell ref="A109:B109"/>
    <mergeCell ref="C109:D109"/>
    <mergeCell ref="E109:F109"/>
    <mergeCell ref="H109:I109"/>
    <mergeCell ref="A110:B110"/>
    <mergeCell ref="C110:D110"/>
    <mergeCell ref="E110:F110"/>
    <mergeCell ref="H110:I110"/>
    <mergeCell ref="A107:B107"/>
    <mergeCell ref="C107:D107"/>
    <mergeCell ref="E107:F107"/>
    <mergeCell ref="H107:I107"/>
    <mergeCell ref="A108:B108"/>
    <mergeCell ref="C108:D108"/>
    <mergeCell ref="E108:F108"/>
    <mergeCell ref="H108:I108"/>
    <mergeCell ref="A117:B117"/>
    <mergeCell ref="C117:D117"/>
    <mergeCell ref="E117:F117"/>
    <mergeCell ref="H117:I117"/>
    <mergeCell ref="A118:B118"/>
    <mergeCell ref="C118:D118"/>
    <mergeCell ref="E118:F118"/>
    <mergeCell ref="H118:I118"/>
    <mergeCell ref="A115:B115"/>
    <mergeCell ref="C115:D115"/>
    <mergeCell ref="E115:F115"/>
    <mergeCell ref="H115:I115"/>
    <mergeCell ref="A116:B116"/>
    <mergeCell ref="C116:D116"/>
    <mergeCell ref="E116:F116"/>
    <mergeCell ref="H116:I116"/>
    <mergeCell ref="A113:B113"/>
    <mergeCell ref="C113:D113"/>
    <mergeCell ref="E113:F113"/>
    <mergeCell ref="H113:I113"/>
    <mergeCell ref="A114:B114"/>
    <mergeCell ref="C114:D114"/>
    <mergeCell ref="E114:F114"/>
    <mergeCell ref="H114:I114"/>
    <mergeCell ref="A123:B123"/>
    <mergeCell ref="C123:D123"/>
    <mergeCell ref="E123:F123"/>
    <mergeCell ref="H123:I123"/>
    <mergeCell ref="A124:B124"/>
    <mergeCell ref="C124:D124"/>
    <mergeCell ref="E124:F124"/>
    <mergeCell ref="H124:I124"/>
    <mergeCell ref="A121:B121"/>
    <mergeCell ref="C121:D121"/>
    <mergeCell ref="E121:F121"/>
    <mergeCell ref="H121:I121"/>
    <mergeCell ref="A122:B122"/>
    <mergeCell ref="C122:D122"/>
    <mergeCell ref="E122:F122"/>
    <mergeCell ref="H122:I122"/>
    <mergeCell ref="A119:B119"/>
    <mergeCell ref="C119:D119"/>
    <mergeCell ref="E119:F119"/>
    <mergeCell ref="H119:I119"/>
    <mergeCell ref="A120:B120"/>
    <mergeCell ref="C120:D120"/>
    <mergeCell ref="E120:F120"/>
    <mergeCell ref="H120:I120"/>
    <mergeCell ref="A129:B129"/>
    <mergeCell ref="C129:D129"/>
    <mergeCell ref="E129:F129"/>
    <mergeCell ref="H129:I129"/>
    <mergeCell ref="A130:B130"/>
    <mergeCell ref="C130:D130"/>
    <mergeCell ref="E130:F130"/>
    <mergeCell ref="H130:I130"/>
    <mergeCell ref="A127:B127"/>
    <mergeCell ref="C127:D127"/>
    <mergeCell ref="E127:F127"/>
    <mergeCell ref="H127:I127"/>
    <mergeCell ref="A128:B128"/>
    <mergeCell ref="C128:D128"/>
    <mergeCell ref="E128:F128"/>
    <mergeCell ref="H128:I128"/>
    <mergeCell ref="A125:B125"/>
    <mergeCell ref="C125:D125"/>
    <mergeCell ref="E125:F125"/>
    <mergeCell ref="H125:I125"/>
    <mergeCell ref="A126:B126"/>
    <mergeCell ref="C126:D126"/>
    <mergeCell ref="E126:F126"/>
    <mergeCell ref="H126:I126"/>
    <mergeCell ref="A135:B135"/>
    <mergeCell ref="C135:D135"/>
    <mergeCell ref="E135:F135"/>
    <mergeCell ref="H135:I135"/>
    <mergeCell ref="A136:B136"/>
    <mergeCell ref="C136:D136"/>
    <mergeCell ref="E136:F136"/>
    <mergeCell ref="H136:I136"/>
    <mergeCell ref="A133:B133"/>
    <mergeCell ref="C133:D133"/>
    <mergeCell ref="E133:F133"/>
    <mergeCell ref="H133:I133"/>
    <mergeCell ref="A134:B134"/>
    <mergeCell ref="C134:D134"/>
    <mergeCell ref="E134:F134"/>
    <mergeCell ref="H134:I134"/>
    <mergeCell ref="A131:B131"/>
    <mergeCell ref="C131:D131"/>
    <mergeCell ref="E131:F131"/>
    <mergeCell ref="H131:I131"/>
    <mergeCell ref="A132:B132"/>
    <mergeCell ref="C132:D132"/>
    <mergeCell ref="E132:F132"/>
    <mergeCell ref="H132:I132"/>
    <mergeCell ref="A141:B141"/>
    <mergeCell ref="C141:D141"/>
    <mergeCell ref="E141:F141"/>
    <mergeCell ref="H141:I141"/>
    <mergeCell ref="A142:B142"/>
    <mergeCell ref="C142:D142"/>
    <mergeCell ref="E142:F142"/>
    <mergeCell ref="H142:I142"/>
    <mergeCell ref="A139:B139"/>
    <mergeCell ref="C139:D139"/>
    <mergeCell ref="E139:F139"/>
    <mergeCell ref="H139:I139"/>
    <mergeCell ref="A140:B140"/>
    <mergeCell ref="C140:D140"/>
    <mergeCell ref="E140:F140"/>
    <mergeCell ref="H140:I140"/>
    <mergeCell ref="A137:B137"/>
    <mergeCell ref="C137:D137"/>
    <mergeCell ref="E137:F137"/>
    <mergeCell ref="H137:I137"/>
    <mergeCell ref="A138:B138"/>
    <mergeCell ref="C138:D138"/>
    <mergeCell ref="E138:F138"/>
    <mergeCell ref="H138:I138"/>
    <mergeCell ref="A147:B147"/>
    <mergeCell ref="C147:D147"/>
    <mergeCell ref="E147:F147"/>
    <mergeCell ref="H147:I147"/>
    <mergeCell ref="A148:B148"/>
    <mergeCell ref="C148:D148"/>
    <mergeCell ref="E148:F148"/>
    <mergeCell ref="H148:I148"/>
    <mergeCell ref="A145:B145"/>
    <mergeCell ref="C145:D145"/>
    <mergeCell ref="E145:F145"/>
    <mergeCell ref="H145:I145"/>
    <mergeCell ref="A146:B146"/>
    <mergeCell ref="C146:D146"/>
    <mergeCell ref="E146:F146"/>
    <mergeCell ref="H146:I146"/>
    <mergeCell ref="A143:B143"/>
    <mergeCell ref="C143:D143"/>
    <mergeCell ref="E143:F143"/>
    <mergeCell ref="H143:I143"/>
    <mergeCell ref="A144:B144"/>
    <mergeCell ref="C144:D144"/>
    <mergeCell ref="E144:F144"/>
    <mergeCell ref="H144:I144"/>
    <mergeCell ref="A153:B153"/>
    <mergeCell ref="C153:D153"/>
    <mergeCell ref="E153:F153"/>
    <mergeCell ref="H153:I153"/>
    <mergeCell ref="A154:B154"/>
    <mergeCell ref="C154:D154"/>
    <mergeCell ref="E154:F154"/>
    <mergeCell ref="H154:I154"/>
    <mergeCell ref="A151:B151"/>
    <mergeCell ref="C151:D151"/>
    <mergeCell ref="E151:F151"/>
    <mergeCell ref="H151:I151"/>
    <mergeCell ref="A152:B152"/>
    <mergeCell ref="C152:D152"/>
    <mergeCell ref="E152:F152"/>
    <mergeCell ref="H152:I152"/>
    <mergeCell ref="A149:B149"/>
    <mergeCell ref="C149:D149"/>
    <mergeCell ref="E149:F149"/>
    <mergeCell ref="H149:I149"/>
    <mergeCell ref="A150:B150"/>
    <mergeCell ref="C150:D150"/>
    <mergeCell ref="E150:F150"/>
    <mergeCell ref="H150:I150"/>
    <mergeCell ref="A159:B159"/>
    <mergeCell ref="C159:D159"/>
    <mergeCell ref="E159:F159"/>
    <mergeCell ref="H159:I159"/>
    <mergeCell ref="A160:B160"/>
    <mergeCell ref="C160:D160"/>
    <mergeCell ref="E160:F160"/>
    <mergeCell ref="H160:I160"/>
    <mergeCell ref="A157:B157"/>
    <mergeCell ref="C157:D157"/>
    <mergeCell ref="E157:F157"/>
    <mergeCell ref="H157:I157"/>
    <mergeCell ref="A158:B158"/>
    <mergeCell ref="C158:D158"/>
    <mergeCell ref="E158:F158"/>
    <mergeCell ref="H158:I158"/>
    <mergeCell ref="A155:B155"/>
    <mergeCell ref="C155:D155"/>
    <mergeCell ref="E155:F155"/>
    <mergeCell ref="H155:I155"/>
    <mergeCell ref="A156:B156"/>
    <mergeCell ref="C156:D156"/>
    <mergeCell ref="E156:F156"/>
    <mergeCell ref="H156:I156"/>
    <mergeCell ref="A165:B165"/>
    <mergeCell ref="C165:D165"/>
    <mergeCell ref="E165:F165"/>
    <mergeCell ref="H165:I165"/>
    <mergeCell ref="A166:B166"/>
    <mergeCell ref="C166:D166"/>
    <mergeCell ref="E166:F166"/>
    <mergeCell ref="H166:I166"/>
    <mergeCell ref="A163:B163"/>
    <mergeCell ref="C163:D163"/>
    <mergeCell ref="E163:F163"/>
    <mergeCell ref="H163:I163"/>
    <mergeCell ref="A164:B164"/>
    <mergeCell ref="C164:D164"/>
    <mergeCell ref="E164:F164"/>
    <mergeCell ref="H164:I164"/>
    <mergeCell ref="A161:B161"/>
    <mergeCell ref="C161:D161"/>
    <mergeCell ref="E161:F161"/>
    <mergeCell ref="H161:I161"/>
    <mergeCell ref="A162:B162"/>
    <mergeCell ref="C162:D162"/>
    <mergeCell ref="E162:F162"/>
    <mergeCell ref="H162:I162"/>
    <mergeCell ref="A171:B171"/>
    <mergeCell ref="C171:D171"/>
    <mergeCell ref="E171:F171"/>
    <mergeCell ref="H171:I171"/>
    <mergeCell ref="A172:B172"/>
    <mergeCell ref="C172:D172"/>
    <mergeCell ref="E172:F172"/>
    <mergeCell ref="H172:I172"/>
    <mergeCell ref="A169:B169"/>
    <mergeCell ref="C169:D169"/>
    <mergeCell ref="E169:F169"/>
    <mergeCell ref="H169:I169"/>
    <mergeCell ref="A170:B170"/>
    <mergeCell ref="C170:D170"/>
    <mergeCell ref="E170:F170"/>
    <mergeCell ref="H170:I170"/>
    <mergeCell ref="A167:B167"/>
    <mergeCell ref="C167:D167"/>
    <mergeCell ref="E167:F167"/>
    <mergeCell ref="H167:I167"/>
    <mergeCell ref="A168:B168"/>
    <mergeCell ref="C168:D168"/>
    <mergeCell ref="E168:F168"/>
    <mergeCell ref="H168:I168"/>
    <mergeCell ref="A177:B177"/>
    <mergeCell ref="C177:D177"/>
    <mergeCell ref="E177:F177"/>
    <mergeCell ref="H177:I177"/>
    <mergeCell ref="A178:B178"/>
    <mergeCell ref="C178:D178"/>
    <mergeCell ref="E178:F178"/>
    <mergeCell ref="H178:I178"/>
    <mergeCell ref="A175:B175"/>
    <mergeCell ref="C175:D175"/>
    <mergeCell ref="E175:F175"/>
    <mergeCell ref="H175:I175"/>
    <mergeCell ref="A176:B176"/>
    <mergeCell ref="C176:D176"/>
    <mergeCell ref="E176:F176"/>
    <mergeCell ref="H176:I176"/>
    <mergeCell ref="A173:B173"/>
    <mergeCell ref="C173:D173"/>
    <mergeCell ref="E173:F173"/>
    <mergeCell ref="H173:I173"/>
    <mergeCell ref="A174:B174"/>
    <mergeCell ref="C174:D174"/>
    <mergeCell ref="E174:F174"/>
    <mergeCell ref="H174:I174"/>
    <mergeCell ref="A183:B183"/>
    <mergeCell ref="C183:D183"/>
    <mergeCell ref="E183:F183"/>
    <mergeCell ref="H183:I183"/>
    <mergeCell ref="A184:B184"/>
    <mergeCell ref="C184:D184"/>
    <mergeCell ref="E184:F184"/>
    <mergeCell ref="H184:I184"/>
    <mergeCell ref="A181:B181"/>
    <mergeCell ref="C181:D181"/>
    <mergeCell ref="E181:F181"/>
    <mergeCell ref="H181:I181"/>
    <mergeCell ref="A182:B182"/>
    <mergeCell ref="C182:D182"/>
    <mergeCell ref="E182:F182"/>
    <mergeCell ref="H182:I182"/>
    <mergeCell ref="A179:B179"/>
    <mergeCell ref="C179:D179"/>
    <mergeCell ref="E179:F179"/>
    <mergeCell ref="H179:I179"/>
    <mergeCell ref="A180:B180"/>
    <mergeCell ref="C180:D180"/>
    <mergeCell ref="E180:F180"/>
    <mergeCell ref="H180:I180"/>
    <mergeCell ref="A189:B189"/>
    <mergeCell ref="C189:D189"/>
    <mergeCell ref="E189:F189"/>
    <mergeCell ref="H189:I189"/>
    <mergeCell ref="A190:B190"/>
    <mergeCell ref="C190:D190"/>
    <mergeCell ref="E190:F190"/>
    <mergeCell ref="H190:I190"/>
    <mergeCell ref="A187:B187"/>
    <mergeCell ref="C187:D187"/>
    <mergeCell ref="E187:F187"/>
    <mergeCell ref="H187:I187"/>
    <mergeCell ref="A188:B188"/>
    <mergeCell ref="C188:D188"/>
    <mergeCell ref="E188:F188"/>
    <mergeCell ref="H188:I188"/>
    <mergeCell ref="A185:B185"/>
    <mergeCell ref="C185:D185"/>
    <mergeCell ref="E185:F185"/>
    <mergeCell ref="H185:I185"/>
    <mergeCell ref="A186:B186"/>
    <mergeCell ref="C186:D186"/>
    <mergeCell ref="E186:F186"/>
    <mergeCell ref="H186:I186"/>
    <mergeCell ref="A195:B195"/>
    <mergeCell ref="C195:D195"/>
    <mergeCell ref="E195:F195"/>
    <mergeCell ref="H195:I195"/>
    <mergeCell ref="A196:B196"/>
    <mergeCell ref="C196:D196"/>
    <mergeCell ref="E196:F196"/>
    <mergeCell ref="H196:I196"/>
    <mergeCell ref="A193:B193"/>
    <mergeCell ref="C193:D193"/>
    <mergeCell ref="E193:F193"/>
    <mergeCell ref="H193:I193"/>
    <mergeCell ref="A194:B194"/>
    <mergeCell ref="C194:D194"/>
    <mergeCell ref="E194:F194"/>
    <mergeCell ref="H194:I194"/>
    <mergeCell ref="A191:B191"/>
    <mergeCell ref="C191:D191"/>
    <mergeCell ref="E191:F191"/>
    <mergeCell ref="H191:I191"/>
    <mergeCell ref="A192:B192"/>
    <mergeCell ref="C192:D192"/>
    <mergeCell ref="E192:F192"/>
    <mergeCell ref="H192:I192"/>
    <mergeCell ref="A201:B201"/>
    <mergeCell ref="C201:D201"/>
    <mergeCell ref="E201:F201"/>
    <mergeCell ref="H201:I201"/>
    <mergeCell ref="A202:B202"/>
    <mergeCell ref="C202:D202"/>
    <mergeCell ref="E202:F202"/>
    <mergeCell ref="H202:I202"/>
    <mergeCell ref="A199:B199"/>
    <mergeCell ref="C199:D199"/>
    <mergeCell ref="E199:F199"/>
    <mergeCell ref="H199:I199"/>
    <mergeCell ref="A200:B200"/>
    <mergeCell ref="C200:D200"/>
    <mergeCell ref="E200:F200"/>
    <mergeCell ref="H200:I200"/>
    <mergeCell ref="A197:B197"/>
    <mergeCell ref="C197:D197"/>
    <mergeCell ref="E197:F197"/>
    <mergeCell ref="H197:I197"/>
    <mergeCell ref="A198:B198"/>
    <mergeCell ref="C198:D198"/>
    <mergeCell ref="E198:F198"/>
    <mergeCell ref="H198:I198"/>
    <mergeCell ref="A207:B207"/>
    <mergeCell ref="C207:D207"/>
    <mergeCell ref="E207:F207"/>
    <mergeCell ref="H207:I207"/>
    <mergeCell ref="A208:B208"/>
    <mergeCell ref="C208:D208"/>
    <mergeCell ref="E208:F208"/>
    <mergeCell ref="H208:I208"/>
    <mergeCell ref="A205:B205"/>
    <mergeCell ref="C205:D205"/>
    <mergeCell ref="E205:F205"/>
    <mergeCell ref="H205:I205"/>
    <mergeCell ref="A206:B206"/>
    <mergeCell ref="C206:D206"/>
    <mergeCell ref="E206:F206"/>
    <mergeCell ref="H206:I206"/>
    <mergeCell ref="A203:B203"/>
    <mergeCell ref="C203:D203"/>
    <mergeCell ref="E203:F203"/>
    <mergeCell ref="H203:I203"/>
    <mergeCell ref="A204:B204"/>
    <mergeCell ref="C204:D204"/>
    <mergeCell ref="E204:F204"/>
    <mergeCell ref="H204:I204"/>
    <mergeCell ref="A213:B213"/>
    <mergeCell ref="C213:D213"/>
    <mergeCell ref="E213:F213"/>
    <mergeCell ref="H213:I213"/>
    <mergeCell ref="A214:B214"/>
    <mergeCell ref="C214:D214"/>
    <mergeCell ref="E214:F214"/>
    <mergeCell ref="H214:I214"/>
    <mergeCell ref="A211:B211"/>
    <mergeCell ref="C211:D211"/>
    <mergeCell ref="E211:F211"/>
    <mergeCell ref="H211:I211"/>
    <mergeCell ref="A212:B212"/>
    <mergeCell ref="C212:D212"/>
    <mergeCell ref="E212:F212"/>
    <mergeCell ref="H212:I212"/>
    <mergeCell ref="A209:B209"/>
    <mergeCell ref="C209:D209"/>
    <mergeCell ref="E209:F209"/>
    <mergeCell ref="H209:I209"/>
    <mergeCell ref="A210:B210"/>
    <mergeCell ref="C210:D210"/>
    <mergeCell ref="E210:F210"/>
    <mergeCell ref="H210:I210"/>
    <mergeCell ref="A219:B219"/>
    <mergeCell ref="C219:D219"/>
    <mergeCell ref="E219:F219"/>
    <mergeCell ref="H219:I219"/>
    <mergeCell ref="A220:B220"/>
    <mergeCell ref="C220:D220"/>
    <mergeCell ref="E220:F220"/>
    <mergeCell ref="H220:I220"/>
    <mergeCell ref="A217:B217"/>
    <mergeCell ref="C217:D217"/>
    <mergeCell ref="E217:F217"/>
    <mergeCell ref="H217:I217"/>
    <mergeCell ref="A218:B218"/>
    <mergeCell ref="C218:D218"/>
    <mergeCell ref="E218:F218"/>
    <mergeCell ref="H218:I218"/>
    <mergeCell ref="A215:B215"/>
    <mergeCell ref="C215:D215"/>
    <mergeCell ref="E215:F215"/>
    <mergeCell ref="H215:I215"/>
    <mergeCell ref="A216:B216"/>
    <mergeCell ref="C216:D216"/>
    <mergeCell ref="E216:F216"/>
    <mergeCell ref="H216:I216"/>
    <mergeCell ref="A225:B225"/>
    <mergeCell ref="C225:D225"/>
    <mergeCell ref="E225:F225"/>
    <mergeCell ref="H225:I225"/>
    <mergeCell ref="A226:B226"/>
    <mergeCell ref="C226:D226"/>
    <mergeCell ref="E226:F226"/>
    <mergeCell ref="H226:I226"/>
    <mergeCell ref="A223:B223"/>
    <mergeCell ref="C223:D223"/>
    <mergeCell ref="E223:F223"/>
    <mergeCell ref="H223:I223"/>
    <mergeCell ref="A224:B224"/>
    <mergeCell ref="C224:D224"/>
    <mergeCell ref="E224:F224"/>
    <mergeCell ref="H224:I224"/>
    <mergeCell ref="A221:B221"/>
    <mergeCell ref="C221:D221"/>
    <mergeCell ref="E221:F221"/>
    <mergeCell ref="H221:I221"/>
    <mergeCell ref="A222:B222"/>
    <mergeCell ref="C222:D222"/>
    <mergeCell ref="E222:F222"/>
    <mergeCell ref="H222:I222"/>
    <mergeCell ref="A231:B231"/>
    <mergeCell ref="C231:D231"/>
    <mergeCell ref="E231:F231"/>
    <mergeCell ref="H231:I231"/>
    <mergeCell ref="A232:B232"/>
    <mergeCell ref="C232:D232"/>
    <mergeCell ref="E232:F232"/>
    <mergeCell ref="H232:I232"/>
    <mergeCell ref="A229:B229"/>
    <mergeCell ref="C229:D229"/>
    <mergeCell ref="E229:F229"/>
    <mergeCell ref="H229:I229"/>
    <mergeCell ref="A230:B230"/>
    <mergeCell ref="C230:D230"/>
    <mergeCell ref="E230:F230"/>
    <mergeCell ref="H230:I230"/>
    <mergeCell ref="A227:B227"/>
    <mergeCell ref="C227:D227"/>
    <mergeCell ref="E227:F227"/>
    <mergeCell ref="H227:I227"/>
    <mergeCell ref="A228:B228"/>
    <mergeCell ref="C228:D228"/>
    <mergeCell ref="E228:F228"/>
    <mergeCell ref="H228:I228"/>
    <mergeCell ref="A237:B237"/>
    <mergeCell ref="C237:D237"/>
    <mergeCell ref="E237:F237"/>
    <mergeCell ref="H237:I237"/>
    <mergeCell ref="A238:B238"/>
    <mergeCell ref="C238:D238"/>
    <mergeCell ref="E238:F238"/>
    <mergeCell ref="H238:I238"/>
    <mergeCell ref="A235:B235"/>
    <mergeCell ref="C235:D235"/>
    <mergeCell ref="E235:F235"/>
    <mergeCell ref="H235:I235"/>
    <mergeCell ref="A236:B236"/>
    <mergeCell ref="C236:D236"/>
    <mergeCell ref="E236:F236"/>
    <mergeCell ref="H236:I236"/>
    <mergeCell ref="A233:B233"/>
    <mergeCell ref="C233:D233"/>
    <mergeCell ref="E233:F233"/>
    <mergeCell ref="H233:I233"/>
    <mergeCell ref="A234:B234"/>
    <mergeCell ref="C234:D234"/>
    <mergeCell ref="E234:F234"/>
    <mergeCell ref="H234:I234"/>
    <mergeCell ref="A243:B243"/>
    <mergeCell ref="C243:D243"/>
    <mergeCell ref="E243:F243"/>
    <mergeCell ref="H243:I243"/>
    <mergeCell ref="A244:B244"/>
    <mergeCell ref="C244:D244"/>
    <mergeCell ref="E244:F244"/>
    <mergeCell ref="H244:I244"/>
    <mergeCell ref="A241:B241"/>
    <mergeCell ref="C241:D241"/>
    <mergeCell ref="E241:F241"/>
    <mergeCell ref="H241:I241"/>
    <mergeCell ref="A242:B242"/>
    <mergeCell ref="C242:D242"/>
    <mergeCell ref="E242:F242"/>
    <mergeCell ref="H242:I242"/>
    <mergeCell ref="A239:B239"/>
    <mergeCell ref="C239:D239"/>
    <mergeCell ref="E239:F239"/>
    <mergeCell ref="H239:I239"/>
    <mergeCell ref="A240:B240"/>
    <mergeCell ref="C240:D240"/>
    <mergeCell ref="E240:F240"/>
    <mergeCell ref="H240:I240"/>
    <mergeCell ref="A249:B249"/>
    <mergeCell ref="C249:D249"/>
    <mergeCell ref="E249:F249"/>
    <mergeCell ref="H249:I249"/>
    <mergeCell ref="A250:B250"/>
    <mergeCell ref="C250:D250"/>
    <mergeCell ref="E250:F250"/>
    <mergeCell ref="H250:I250"/>
    <mergeCell ref="A247:B247"/>
    <mergeCell ref="C247:D247"/>
    <mergeCell ref="E247:F247"/>
    <mergeCell ref="H247:I247"/>
    <mergeCell ref="A248:B248"/>
    <mergeCell ref="C248:D248"/>
    <mergeCell ref="E248:F248"/>
    <mergeCell ref="H248:I248"/>
    <mergeCell ref="A245:B245"/>
    <mergeCell ref="C245:D245"/>
    <mergeCell ref="E245:F245"/>
    <mergeCell ref="H245:I245"/>
    <mergeCell ref="A246:B246"/>
    <mergeCell ref="C246:D246"/>
    <mergeCell ref="E246:F246"/>
    <mergeCell ref="H246:I246"/>
    <mergeCell ref="A255:B255"/>
    <mergeCell ref="C255:D255"/>
    <mergeCell ref="E255:F255"/>
    <mergeCell ref="H255:I255"/>
    <mergeCell ref="A256:B256"/>
    <mergeCell ref="C256:D256"/>
    <mergeCell ref="E256:F256"/>
    <mergeCell ref="H256:I256"/>
    <mergeCell ref="A253:B253"/>
    <mergeCell ref="C253:D253"/>
    <mergeCell ref="E253:F253"/>
    <mergeCell ref="H253:I253"/>
    <mergeCell ref="A254:B254"/>
    <mergeCell ref="C254:D254"/>
    <mergeCell ref="E254:F254"/>
    <mergeCell ref="H254:I254"/>
    <mergeCell ref="A251:B251"/>
    <mergeCell ref="C251:D251"/>
    <mergeCell ref="E251:F251"/>
    <mergeCell ref="H251:I251"/>
    <mergeCell ref="A252:B252"/>
    <mergeCell ref="C252:D252"/>
    <mergeCell ref="E252:F252"/>
    <mergeCell ref="H252:I252"/>
    <mergeCell ref="A261:B261"/>
    <mergeCell ref="C261:D261"/>
    <mergeCell ref="E261:F261"/>
    <mergeCell ref="H261:I261"/>
    <mergeCell ref="A262:B262"/>
    <mergeCell ref="C262:D262"/>
    <mergeCell ref="E262:F262"/>
    <mergeCell ref="H262:I262"/>
    <mergeCell ref="A259:B259"/>
    <mergeCell ref="C259:D259"/>
    <mergeCell ref="E259:F259"/>
    <mergeCell ref="H259:I259"/>
    <mergeCell ref="A260:B260"/>
    <mergeCell ref="C260:D260"/>
    <mergeCell ref="E260:F260"/>
    <mergeCell ref="H260:I260"/>
    <mergeCell ref="A257:B257"/>
    <mergeCell ref="C257:D257"/>
    <mergeCell ref="E257:F257"/>
    <mergeCell ref="H257:I257"/>
    <mergeCell ref="A258:B258"/>
    <mergeCell ref="C258:D258"/>
    <mergeCell ref="E258:F258"/>
    <mergeCell ref="H258:I258"/>
    <mergeCell ref="A267:B267"/>
    <mergeCell ref="C267:D267"/>
    <mergeCell ref="E267:F267"/>
    <mergeCell ref="H267:I267"/>
    <mergeCell ref="A268:B268"/>
    <mergeCell ref="C268:D268"/>
    <mergeCell ref="E268:F268"/>
    <mergeCell ref="H268:I268"/>
    <mergeCell ref="A265:B265"/>
    <mergeCell ref="C265:D265"/>
    <mergeCell ref="E265:F265"/>
    <mergeCell ref="H265:I265"/>
    <mergeCell ref="A266:B266"/>
    <mergeCell ref="C266:D266"/>
    <mergeCell ref="E266:F266"/>
    <mergeCell ref="H266:I266"/>
    <mergeCell ref="A263:B263"/>
    <mergeCell ref="C263:D263"/>
    <mergeCell ref="E263:F263"/>
    <mergeCell ref="H263:I263"/>
    <mergeCell ref="A264:B264"/>
    <mergeCell ref="C264:D264"/>
    <mergeCell ref="E264:F264"/>
    <mergeCell ref="H264:I264"/>
    <mergeCell ref="A273:B273"/>
    <mergeCell ref="C273:D273"/>
    <mergeCell ref="E273:F273"/>
    <mergeCell ref="H273:I273"/>
    <mergeCell ref="A274:B274"/>
    <mergeCell ref="C274:D274"/>
    <mergeCell ref="E274:F274"/>
    <mergeCell ref="H274:I274"/>
    <mergeCell ref="A271:B271"/>
    <mergeCell ref="C271:D271"/>
    <mergeCell ref="E271:F271"/>
    <mergeCell ref="H271:I271"/>
    <mergeCell ref="A272:B272"/>
    <mergeCell ref="C272:D272"/>
    <mergeCell ref="E272:F272"/>
    <mergeCell ref="H272:I272"/>
    <mergeCell ref="A269:B269"/>
    <mergeCell ref="C269:D269"/>
    <mergeCell ref="E269:F269"/>
    <mergeCell ref="H269:I269"/>
    <mergeCell ref="A270:B270"/>
    <mergeCell ref="C270:D270"/>
    <mergeCell ref="E270:F270"/>
    <mergeCell ref="H270:I270"/>
    <mergeCell ref="A279:B279"/>
    <mergeCell ref="C279:D279"/>
    <mergeCell ref="E279:F279"/>
    <mergeCell ref="H279:I279"/>
    <mergeCell ref="A280:B280"/>
    <mergeCell ref="C280:D280"/>
    <mergeCell ref="E280:F280"/>
    <mergeCell ref="H280:I280"/>
    <mergeCell ref="A277:B277"/>
    <mergeCell ref="C277:D277"/>
    <mergeCell ref="E277:F277"/>
    <mergeCell ref="H277:I277"/>
    <mergeCell ref="A278:B278"/>
    <mergeCell ref="C278:D278"/>
    <mergeCell ref="E278:F278"/>
    <mergeCell ref="H278:I278"/>
    <mergeCell ref="A275:B275"/>
    <mergeCell ref="C275:D275"/>
    <mergeCell ref="E275:F275"/>
    <mergeCell ref="H275:I275"/>
    <mergeCell ref="A276:B276"/>
    <mergeCell ref="C276:D276"/>
    <mergeCell ref="E276:F276"/>
    <mergeCell ref="H276:I276"/>
    <mergeCell ref="A285:B285"/>
    <mergeCell ref="C285:D285"/>
    <mergeCell ref="E285:F285"/>
    <mergeCell ref="H285:I285"/>
    <mergeCell ref="A286:B286"/>
    <mergeCell ref="C286:D286"/>
    <mergeCell ref="E286:F286"/>
    <mergeCell ref="H286:I286"/>
    <mergeCell ref="A283:B283"/>
    <mergeCell ref="C283:D283"/>
    <mergeCell ref="E283:F283"/>
    <mergeCell ref="H283:I283"/>
    <mergeCell ref="A284:B284"/>
    <mergeCell ref="C284:D284"/>
    <mergeCell ref="E284:F284"/>
    <mergeCell ref="H284:I284"/>
    <mergeCell ref="A281:B281"/>
    <mergeCell ref="C281:D281"/>
    <mergeCell ref="E281:F281"/>
    <mergeCell ref="H281:I281"/>
    <mergeCell ref="A282:B282"/>
    <mergeCell ref="C282:D282"/>
    <mergeCell ref="E282:F282"/>
    <mergeCell ref="H282:I282"/>
    <mergeCell ref="A291:B291"/>
    <mergeCell ref="C291:D291"/>
    <mergeCell ref="E291:F291"/>
    <mergeCell ref="H291:I291"/>
    <mergeCell ref="A292:B292"/>
    <mergeCell ref="C292:D292"/>
    <mergeCell ref="E292:F292"/>
    <mergeCell ref="H292:I292"/>
    <mergeCell ref="A289:B289"/>
    <mergeCell ref="C289:D289"/>
    <mergeCell ref="E289:F289"/>
    <mergeCell ref="H289:I289"/>
    <mergeCell ref="A290:B290"/>
    <mergeCell ref="C290:D290"/>
    <mergeCell ref="E290:F290"/>
    <mergeCell ref="H290:I290"/>
    <mergeCell ref="A287:B287"/>
    <mergeCell ref="C287:D287"/>
    <mergeCell ref="E287:F287"/>
    <mergeCell ref="H287:I287"/>
    <mergeCell ref="A288:B288"/>
    <mergeCell ref="C288:D288"/>
    <mergeCell ref="E288:F288"/>
    <mergeCell ref="H288:I288"/>
    <mergeCell ref="A297:B297"/>
    <mergeCell ref="C297:D297"/>
    <mergeCell ref="E297:F297"/>
    <mergeCell ref="H297:I297"/>
    <mergeCell ref="A298:B298"/>
    <mergeCell ref="C298:D298"/>
    <mergeCell ref="E298:F298"/>
    <mergeCell ref="H298:I298"/>
    <mergeCell ref="A295:B295"/>
    <mergeCell ref="C295:D295"/>
    <mergeCell ref="E295:F295"/>
    <mergeCell ref="H295:I295"/>
    <mergeCell ref="A296:B296"/>
    <mergeCell ref="C296:D296"/>
    <mergeCell ref="E296:F296"/>
    <mergeCell ref="H296:I296"/>
    <mergeCell ref="A293:B293"/>
    <mergeCell ref="C293:D293"/>
    <mergeCell ref="E293:F293"/>
    <mergeCell ref="H293:I293"/>
    <mergeCell ref="A294:B294"/>
    <mergeCell ref="C294:D294"/>
    <mergeCell ref="E294:F294"/>
    <mergeCell ref="H294:I294"/>
    <mergeCell ref="A303:B303"/>
    <mergeCell ref="C303:D303"/>
    <mergeCell ref="E303:F303"/>
    <mergeCell ref="H303:I303"/>
    <mergeCell ref="A304:B304"/>
    <mergeCell ref="C304:D304"/>
    <mergeCell ref="E304:F304"/>
    <mergeCell ref="H304:I304"/>
    <mergeCell ref="A301:B301"/>
    <mergeCell ref="C301:D301"/>
    <mergeCell ref="E301:F301"/>
    <mergeCell ref="H301:I301"/>
    <mergeCell ref="A302:B302"/>
    <mergeCell ref="C302:D302"/>
    <mergeCell ref="E302:F302"/>
    <mergeCell ref="H302:I302"/>
    <mergeCell ref="A299:B299"/>
    <mergeCell ref="C299:D299"/>
    <mergeCell ref="E299:F299"/>
    <mergeCell ref="H299:I299"/>
    <mergeCell ref="A300:B300"/>
    <mergeCell ref="C300:D300"/>
    <mergeCell ref="E300:F300"/>
    <mergeCell ref="H300:I300"/>
    <mergeCell ref="A309:B309"/>
    <mergeCell ref="C309:D309"/>
    <mergeCell ref="E309:F309"/>
    <mergeCell ref="H309:I309"/>
    <mergeCell ref="A310:B310"/>
    <mergeCell ref="C310:D310"/>
    <mergeCell ref="E310:F310"/>
    <mergeCell ref="H310:I310"/>
    <mergeCell ref="A307:B307"/>
    <mergeCell ref="C307:D307"/>
    <mergeCell ref="E307:F307"/>
    <mergeCell ref="H307:I307"/>
    <mergeCell ref="A308:B308"/>
    <mergeCell ref="C308:D308"/>
    <mergeCell ref="E308:F308"/>
    <mergeCell ref="H308:I308"/>
    <mergeCell ref="A305:B305"/>
    <mergeCell ref="C305:D305"/>
    <mergeCell ref="E305:F305"/>
    <mergeCell ref="H305:I305"/>
    <mergeCell ref="A306:B306"/>
    <mergeCell ref="C306:D306"/>
    <mergeCell ref="E306:F306"/>
    <mergeCell ref="H306:I306"/>
    <mergeCell ref="A315:B315"/>
    <mergeCell ref="C315:D315"/>
    <mergeCell ref="E315:F315"/>
    <mergeCell ref="H315:I315"/>
    <mergeCell ref="A316:B316"/>
    <mergeCell ref="C316:D316"/>
    <mergeCell ref="E316:F316"/>
    <mergeCell ref="H316:I316"/>
    <mergeCell ref="A313:B313"/>
    <mergeCell ref="C313:D313"/>
    <mergeCell ref="E313:F313"/>
    <mergeCell ref="H313:I313"/>
    <mergeCell ref="A314:B314"/>
    <mergeCell ref="C314:D314"/>
    <mergeCell ref="E314:F314"/>
    <mergeCell ref="H314:I314"/>
    <mergeCell ref="A311:B311"/>
    <mergeCell ref="C311:D311"/>
    <mergeCell ref="E311:F311"/>
    <mergeCell ref="H311:I311"/>
    <mergeCell ref="A312:B312"/>
    <mergeCell ref="C312:D312"/>
    <mergeCell ref="E312:F312"/>
    <mergeCell ref="H312:I312"/>
    <mergeCell ref="A321:B321"/>
    <mergeCell ref="C321:D321"/>
    <mergeCell ref="E321:F321"/>
    <mergeCell ref="H321:I321"/>
    <mergeCell ref="A322:B322"/>
    <mergeCell ref="C322:D322"/>
    <mergeCell ref="E322:F322"/>
    <mergeCell ref="H322:I322"/>
    <mergeCell ref="A319:B319"/>
    <mergeCell ref="C319:D319"/>
    <mergeCell ref="E319:F319"/>
    <mergeCell ref="H319:I319"/>
    <mergeCell ref="A320:B320"/>
    <mergeCell ref="C320:D320"/>
    <mergeCell ref="E320:F320"/>
    <mergeCell ref="H320:I320"/>
    <mergeCell ref="A317:B317"/>
    <mergeCell ref="C317:D317"/>
    <mergeCell ref="E317:F317"/>
    <mergeCell ref="H317:I317"/>
    <mergeCell ref="A318:B318"/>
    <mergeCell ref="C318:D318"/>
    <mergeCell ref="E318:F318"/>
    <mergeCell ref="H318:I318"/>
    <mergeCell ref="A327:B327"/>
    <mergeCell ref="C327:D327"/>
    <mergeCell ref="E327:F327"/>
    <mergeCell ref="H327:I327"/>
    <mergeCell ref="A328:B328"/>
    <mergeCell ref="C328:D328"/>
    <mergeCell ref="E328:F328"/>
    <mergeCell ref="H328:I328"/>
    <mergeCell ref="A325:B325"/>
    <mergeCell ref="C325:D325"/>
    <mergeCell ref="E325:F325"/>
    <mergeCell ref="H325:I325"/>
    <mergeCell ref="A326:B326"/>
    <mergeCell ref="C326:D326"/>
    <mergeCell ref="E326:F326"/>
    <mergeCell ref="H326:I326"/>
    <mergeCell ref="A323:B323"/>
    <mergeCell ref="C323:D323"/>
    <mergeCell ref="E323:F323"/>
    <mergeCell ref="H323:I323"/>
    <mergeCell ref="A324:B324"/>
    <mergeCell ref="C324:D324"/>
    <mergeCell ref="E324:F324"/>
    <mergeCell ref="H324:I324"/>
  </mergeCells>
  <pageMargins left="0.7" right="0.7" top="0.75" bottom="0.75" header="0.3" footer="0.3"/>
  <extLst>
    <ext xmlns:x14="http://schemas.microsoft.com/office/spreadsheetml/2009/9/main" uri="{CCE6A557-97BC-4b89-ADB6-D9C93CAAB3DF}">
      <x14:dataValidations xmlns:xm="http://schemas.microsoft.com/office/excel/2006/main" xWindow="130" yWindow="635" count="4">
        <x14:dataValidation type="list" allowBlank="1" showInputMessage="1" promptTitle="Contract Type" prompt="Select" xr:uid="{00000000-0002-0000-0200-000000000000}">
          <x14:formula1>
            <xm:f>'Response Items'!$C$2:$C$5</xm:f>
          </x14:formula1>
          <xm:sqref>P3:Q328</xm:sqref>
        </x14:dataValidation>
        <x14:dataValidation type="list" allowBlank="1" showInputMessage="1" showErrorMessage="1" xr:uid="{00000000-0002-0000-0200-000001000000}">
          <x14:formula1>
            <xm:f>OFFSET(Sheet2!$C$1,MATCH(A3,Sheet2!$C:$C,0)-1,1,COUNTIF(Sheet2!$C:$C,A3),1)</xm:f>
          </x14:formula1>
          <xm:sqref>C3:D328</xm:sqref>
        </x14:dataValidation>
        <x14:dataValidation type="list" allowBlank="1" showInputMessage="1" promptTitle="Furniture Applications" prompt="Select" xr:uid="{00000000-0002-0000-0200-000002000000}">
          <x14:formula1>
            <xm:f>OFFSET(Sheet2!$A$1,1,,COUNTA(Sheet2!$A:$A)-1,1)</xm:f>
          </x14:formula1>
          <xm:sqref>A3:B328</xm:sqref>
        </x14:dataValidation>
        <x14:dataValidation type="list" allowBlank="1" showInputMessage="1" showErrorMessage="1" xr:uid="{00000000-0002-0000-0200-000003000000}">
          <x14:formula1>
            <xm:f>Sheet2!$F$2:$F$3</xm:f>
          </x14:formula1>
          <xm:sqref>L3:L328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27"/>
  <sheetViews>
    <sheetView workbookViewId="0">
      <pane ySplit="2" topLeftCell="A3" activePane="bottomLeft" state="frozen"/>
      <selection pane="bottomLeft" activeCell="AE1" sqref="AE1:AG1048576"/>
    </sheetView>
  </sheetViews>
  <sheetFormatPr defaultColWidth="8.88671875" defaultRowHeight="13.8" x14ac:dyDescent="0.25"/>
  <cols>
    <col min="1" max="1" width="8.88671875" style="21"/>
    <col min="2" max="2" width="22.44140625" style="21" customWidth="1"/>
    <col min="3" max="4" width="8.88671875" style="21"/>
    <col min="5" max="5" width="19.109375" style="21" customWidth="1"/>
    <col min="6" max="6" width="4.6640625" style="21" customWidth="1"/>
    <col min="7" max="7" width="23.109375" style="21" customWidth="1"/>
    <col min="8" max="8" width="35.109375" style="21" customWidth="1"/>
    <col min="9" max="9" width="14" style="21" customWidth="1"/>
    <col min="10" max="10" width="28.109375" style="21" customWidth="1"/>
    <col min="11" max="11" width="23.109375" style="21" customWidth="1"/>
    <col min="12" max="12" width="15.6640625" style="45" bestFit="1" customWidth="1"/>
    <col min="13" max="13" width="13.109375" style="21" customWidth="1"/>
    <col min="14" max="14" width="15.44140625" style="21" customWidth="1"/>
    <col min="15" max="15" width="13.44140625" style="21" customWidth="1"/>
    <col min="16" max="16" width="16.109375" style="21" customWidth="1"/>
    <col min="17" max="17" width="31" style="21" hidden="1" customWidth="1"/>
    <col min="18" max="18" width="33.5546875" style="21" hidden="1" customWidth="1"/>
    <col min="19" max="19" width="35.88671875" style="21" hidden="1" customWidth="1"/>
    <col min="20" max="20" width="42" style="21" hidden="1" customWidth="1"/>
    <col min="21" max="21" width="35" style="21" hidden="1" customWidth="1"/>
    <col min="22" max="22" width="40.109375" style="21" hidden="1" customWidth="1"/>
    <col min="23" max="23" width="36.6640625" style="21" hidden="1" customWidth="1"/>
    <col min="24" max="24" width="33.109375" style="21" hidden="1" customWidth="1"/>
    <col min="25" max="25" width="42.33203125" style="21" hidden="1" customWidth="1"/>
    <col min="26" max="26" width="41.6640625" style="21" hidden="1" customWidth="1"/>
    <col min="27" max="27" width="36" style="21" hidden="1" customWidth="1"/>
    <col min="28" max="28" width="17" style="21" hidden="1" customWidth="1"/>
    <col min="29" max="29" width="15.44140625" style="21" hidden="1" customWidth="1"/>
    <col min="30" max="30" width="26.44140625" style="21" customWidth="1"/>
    <col min="31" max="31" width="18.6640625" style="21" hidden="1" customWidth="1"/>
    <col min="32" max="32" width="28.88671875" style="21" hidden="1" customWidth="1"/>
    <col min="33" max="33" width="0" style="21" hidden="1" customWidth="1"/>
    <col min="34" max="16384" width="8.88671875" style="21"/>
  </cols>
  <sheetData>
    <row r="1" spans="1:32" ht="39" customHeight="1" thickBot="1" x14ac:dyDescent="0.3">
      <c r="A1" s="153" t="s">
        <v>244</v>
      </c>
      <c r="B1" s="153"/>
      <c r="C1" s="153"/>
      <c r="D1" s="153"/>
      <c r="E1" s="153"/>
      <c r="F1" s="153"/>
      <c r="G1" s="153"/>
      <c r="H1" s="153"/>
      <c r="I1" s="153"/>
      <c r="J1" s="153"/>
      <c r="K1" s="153"/>
      <c r="L1" s="153"/>
      <c r="M1" s="153"/>
      <c r="N1" s="63"/>
      <c r="O1" s="65"/>
      <c r="P1" s="62"/>
      <c r="Q1" s="53"/>
      <c r="T1" s="53"/>
      <c r="Y1" s="53"/>
    </row>
    <row r="2" spans="1:32" ht="116.25" customHeight="1" thickTop="1" thickBot="1" x14ac:dyDescent="0.3">
      <c r="A2" s="154" t="s">
        <v>245</v>
      </c>
      <c r="B2" s="155"/>
      <c r="C2" s="156" t="s">
        <v>246</v>
      </c>
      <c r="D2" s="155"/>
      <c r="E2" s="156" t="s">
        <v>247</v>
      </c>
      <c r="F2" s="155"/>
      <c r="G2" s="49" t="s">
        <v>248</v>
      </c>
      <c r="H2" s="156" t="s">
        <v>249</v>
      </c>
      <c r="I2" s="155"/>
      <c r="J2" s="49" t="s">
        <v>250</v>
      </c>
      <c r="K2" s="49" t="s">
        <v>251</v>
      </c>
      <c r="L2" s="49" t="s">
        <v>252</v>
      </c>
      <c r="M2" s="49" t="s">
        <v>253</v>
      </c>
      <c r="N2" s="50" t="s">
        <v>254</v>
      </c>
      <c r="O2" s="64" t="s">
        <v>255</v>
      </c>
      <c r="P2" s="51"/>
      <c r="Q2" s="51"/>
      <c r="T2" s="51"/>
      <c r="Y2" s="51"/>
    </row>
    <row r="3" spans="1:32" ht="15.75" customHeight="1" x14ac:dyDescent="0.25">
      <c r="A3" s="157" t="s">
        <v>256</v>
      </c>
      <c r="B3" s="158"/>
      <c r="C3" s="159" t="s">
        <v>257</v>
      </c>
      <c r="D3" s="160"/>
      <c r="E3" s="161" t="s">
        <v>258</v>
      </c>
      <c r="F3" s="158"/>
      <c r="G3" s="83" t="s">
        <v>259</v>
      </c>
      <c r="H3" s="157"/>
      <c r="I3" s="158"/>
      <c r="J3" s="83" t="s">
        <v>260</v>
      </c>
      <c r="K3" s="83" t="s">
        <v>261</v>
      </c>
      <c r="L3" s="22">
        <v>1</v>
      </c>
      <c r="M3" s="23">
        <v>750</v>
      </c>
      <c r="N3" s="47">
        <f t="shared" ref="N3:N64" si="0">$L3*$M3</f>
        <v>750</v>
      </c>
      <c r="O3" s="83"/>
      <c r="P3" s="44"/>
      <c r="Q3" s="44"/>
      <c r="T3" s="44"/>
      <c r="Y3" s="44"/>
    </row>
    <row r="4" spans="1:32" ht="15.6" x14ac:dyDescent="0.25">
      <c r="A4" s="137" t="s">
        <v>256</v>
      </c>
      <c r="B4" s="138"/>
      <c r="C4" s="139" t="s">
        <v>262</v>
      </c>
      <c r="D4" s="140"/>
      <c r="E4" s="152" t="s">
        <v>47</v>
      </c>
      <c r="F4" s="138"/>
      <c r="G4" s="81" t="s">
        <v>263</v>
      </c>
      <c r="H4" s="137"/>
      <c r="I4" s="138"/>
      <c r="J4" s="81" t="s">
        <v>264</v>
      </c>
      <c r="K4" s="81">
        <v>48</v>
      </c>
      <c r="L4" s="24">
        <v>20</v>
      </c>
      <c r="M4" s="25">
        <v>82</v>
      </c>
      <c r="N4" s="47">
        <f t="shared" si="0"/>
        <v>1640</v>
      </c>
      <c r="O4" s="81"/>
      <c r="P4" s="44"/>
      <c r="Q4" s="43" t="s">
        <v>8</v>
      </c>
      <c r="R4" s="46" t="s">
        <v>265</v>
      </c>
      <c r="S4" s="46" t="s">
        <v>12</v>
      </c>
      <c r="T4" s="43" t="s">
        <v>266</v>
      </c>
      <c r="U4" s="46" t="s">
        <v>17</v>
      </c>
      <c r="V4" s="46" t="s">
        <v>267</v>
      </c>
      <c r="W4" s="46" t="s">
        <v>268</v>
      </c>
      <c r="X4" s="46" t="s">
        <v>25</v>
      </c>
      <c r="Y4" s="43" t="s">
        <v>28</v>
      </c>
      <c r="Z4" s="43" t="s">
        <v>256</v>
      </c>
      <c r="AA4" s="46" t="s">
        <v>31</v>
      </c>
    </row>
    <row r="5" spans="1:32" ht="15.6" x14ac:dyDescent="0.25">
      <c r="A5" s="137" t="s">
        <v>256</v>
      </c>
      <c r="B5" s="138"/>
      <c r="C5" s="139" t="s">
        <v>269</v>
      </c>
      <c r="D5" s="140"/>
      <c r="E5" s="152" t="s">
        <v>270</v>
      </c>
      <c r="F5" s="138"/>
      <c r="G5" s="81" t="s">
        <v>140</v>
      </c>
      <c r="H5" s="137"/>
      <c r="I5" s="138"/>
      <c r="J5" s="81" t="s">
        <v>271</v>
      </c>
      <c r="K5" s="81" t="s">
        <v>272</v>
      </c>
      <c r="L5" s="24">
        <v>1</v>
      </c>
      <c r="M5" s="25">
        <v>316</v>
      </c>
      <c r="N5" s="47">
        <f t="shared" si="0"/>
        <v>316</v>
      </c>
      <c r="O5" s="81" t="s">
        <v>59</v>
      </c>
      <c r="P5" s="44"/>
      <c r="Q5" s="40" t="s">
        <v>273</v>
      </c>
      <c r="R5" s="42" t="s">
        <v>274</v>
      </c>
      <c r="S5" s="35" t="s">
        <v>275</v>
      </c>
      <c r="T5" s="40" t="s">
        <v>276</v>
      </c>
      <c r="U5" s="41" t="s">
        <v>277</v>
      </c>
      <c r="V5" s="21" t="s">
        <v>278</v>
      </c>
      <c r="W5" s="41" t="s">
        <v>279</v>
      </c>
      <c r="X5" s="52" t="s">
        <v>280</v>
      </c>
      <c r="Y5" s="40" t="s">
        <v>281</v>
      </c>
      <c r="Z5" s="40" t="s">
        <v>279</v>
      </c>
      <c r="AA5" s="48" t="s">
        <v>279</v>
      </c>
    </row>
    <row r="6" spans="1:32" ht="15.6" x14ac:dyDescent="0.25">
      <c r="A6" s="137" t="s">
        <v>256</v>
      </c>
      <c r="B6" s="138"/>
      <c r="C6" s="139" t="s">
        <v>269</v>
      </c>
      <c r="D6" s="140"/>
      <c r="E6" s="152" t="s">
        <v>270</v>
      </c>
      <c r="F6" s="138"/>
      <c r="G6" s="81" t="s">
        <v>140</v>
      </c>
      <c r="H6" s="137"/>
      <c r="I6" s="138"/>
      <c r="J6" s="81" t="s">
        <v>282</v>
      </c>
      <c r="K6" s="81" t="s">
        <v>283</v>
      </c>
      <c r="L6" s="24">
        <v>1</v>
      </c>
      <c r="M6" s="25">
        <v>397</v>
      </c>
      <c r="N6" s="47">
        <f t="shared" si="0"/>
        <v>397</v>
      </c>
      <c r="O6" s="81" t="s">
        <v>59</v>
      </c>
      <c r="P6" s="44"/>
      <c r="Q6" s="40" t="s">
        <v>284</v>
      </c>
      <c r="R6" s="38" t="s">
        <v>285</v>
      </c>
      <c r="S6" s="37" t="s">
        <v>279</v>
      </c>
      <c r="T6" s="40" t="s">
        <v>286</v>
      </c>
      <c r="U6" s="35" t="s">
        <v>287</v>
      </c>
      <c r="V6" s="35" t="s">
        <v>288</v>
      </c>
      <c r="W6" s="35" t="s">
        <v>289</v>
      </c>
      <c r="X6" s="52" t="s">
        <v>290</v>
      </c>
      <c r="Y6" s="40" t="s">
        <v>279</v>
      </c>
      <c r="Z6" s="34" t="s">
        <v>262</v>
      </c>
      <c r="AA6" s="39" t="s">
        <v>291</v>
      </c>
      <c r="AB6" s="21" t="s">
        <v>53</v>
      </c>
      <c r="AC6" s="21" t="s">
        <v>55</v>
      </c>
    </row>
    <row r="7" spans="1:32" ht="15.6" x14ac:dyDescent="0.25">
      <c r="A7" s="137" t="s">
        <v>256</v>
      </c>
      <c r="B7" s="138"/>
      <c r="C7" s="139" t="s">
        <v>292</v>
      </c>
      <c r="D7" s="140"/>
      <c r="E7" s="152" t="s">
        <v>270</v>
      </c>
      <c r="F7" s="138"/>
      <c r="G7" s="81" t="s">
        <v>140</v>
      </c>
      <c r="H7" s="137"/>
      <c r="I7" s="138"/>
      <c r="J7" s="81" t="s">
        <v>293</v>
      </c>
      <c r="K7" s="81" t="s">
        <v>294</v>
      </c>
      <c r="L7" s="24">
        <v>3</v>
      </c>
      <c r="M7" s="25">
        <v>1346</v>
      </c>
      <c r="N7" s="47">
        <f t="shared" si="0"/>
        <v>4038</v>
      </c>
      <c r="O7" s="81" t="s">
        <v>59</v>
      </c>
      <c r="P7" s="44"/>
      <c r="Q7" s="54" t="s">
        <v>279</v>
      </c>
      <c r="R7" s="38" t="s">
        <v>279</v>
      </c>
      <c r="S7" s="35" t="s">
        <v>295</v>
      </c>
      <c r="T7" s="40" t="s">
        <v>279</v>
      </c>
      <c r="U7" s="37" t="s">
        <v>296</v>
      </c>
      <c r="V7" s="35" t="s">
        <v>297</v>
      </c>
      <c r="W7" s="37" t="s">
        <v>298</v>
      </c>
      <c r="X7" s="21" t="s">
        <v>279</v>
      </c>
      <c r="Y7" s="40" t="s">
        <v>299</v>
      </c>
      <c r="Z7" s="34" t="s">
        <v>257</v>
      </c>
      <c r="AA7" s="39" t="s">
        <v>298</v>
      </c>
      <c r="AB7" s="21" t="s">
        <v>256</v>
      </c>
      <c r="AC7" s="21">
        <f>SUMIF(A3:A327,Z4,N3:N327)</f>
        <v>8657</v>
      </c>
      <c r="AE7" s="21" t="s">
        <v>300</v>
      </c>
      <c r="AF7" s="21">
        <f>AC12+AC13</f>
        <v>9371.5399999999991</v>
      </c>
    </row>
    <row r="8" spans="1:32" ht="15" customHeight="1" x14ac:dyDescent="0.25">
      <c r="A8" s="137" t="s">
        <v>256</v>
      </c>
      <c r="B8" s="138"/>
      <c r="C8" s="139" t="s">
        <v>292</v>
      </c>
      <c r="D8" s="140"/>
      <c r="E8" s="152" t="s">
        <v>270</v>
      </c>
      <c r="F8" s="138"/>
      <c r="G8" s="81" t="s">
        <v>140</v>
      </c>
      <c r="H8" s="137"/>
      <c r="I8" s="138"/>
      <c r="J8" s="81" t="s">
        <v>301</v>
      </c>
      <c r="K8" s="81" t="s">
        <v>302</v>
      </c>
      <c r="L8" s="24">
        <v>1</v>
      </c>
      <c r="M8" s="25">
        <v>516</v>
      </c>
      <c r="N8" s="47">
        <f t="shared" si="0"/>
        <v>516</v>
      </c>
      <c r="O8" s="81" t="s">
        <v>59</v>
      </c>
      <c r="P8" s="44"/>
      <c r="Q8" s="54" t="s">
        <v>291</v>
      </c>
      <c r="R8" s="39" t="s">
        <v>291</v>
      </c>
      <c r="S8" s="37" t="s">
        <v>291</v>
      </c>
      <c r="T8" s="40" t="s">
        <v>303</v>
      </c>
      <c r="U8" s="35" t="s">
        <v>279</v>
      </c>
      <c r="V8" s="35" t="s">
        <v>284</v>
      </c>
      <c r="W8" s="35" t="s">
        <v>291</v>
      </c>
      <c r="X8" s="41" t="s">
        <v>304</v>
      </c>
      <c r="Y8" s="40" t="s">
        <v>291</v>
      </c>
      <c r="Z8" s="36" t="s">
        <v>295</v>
      </c>
      <c r="AA8" s="38" t="s">
        <v>305</v>
      </c>
      <c r="AB8" s="21" t="s">
        <v>12</v>
      </c>
      <c r="AC8" s="21">
        <f>SUMIF(A3:A328,S4,N3:N328)</f>
        <v>783.6</v>
      </c>
      <c r="AE8" s="21" t="s">
        <v>306</v>
      </c>
      <c r="AF8" s="21">
        <f>AC7+AC11</f>
        <v>18396.330000000002</v>
      </c>
    </row>
    <row r="9" spans="1:32" ht="15.6" x14ac:dyDescent="0.25">
      <c r="A9" s="137" t="s">
        <v>28</v>
      </c>
      <c r="B9" s="138"/>
      <c r="C9" s="139" t="s">
        <v>299</v>
      </c>
      <c r="D9" s="140"/>
      <c r="E9" s="152" t="s">
        <v>307</v>
      </c>
      <c r="F9" s="138"/>
      <c r="G9" s="81"/>
      <c r="H9" s="137"/>
      <c r="I9" s="138"/>
      <c r="J9" s="81" t="s">
        <v>308</v>
      </c>
      <c r="K9" s="81" t="s">
        <v>309</v>
      </c>
      <c r="L9" s="24">
        <v>1</v>
      </c>
      <c r="M9" s="25">
        <v>416.24</v>
      </c>
      <c r="N9" s="47">
        <f t="shared" si="0"/>
        <v>416.24</v>
      </c>
      <c r="O9" s="81" t="s">
        <v>59</v>
      </c>
      <c r="P9" s="44"/>
      <c r="Q9" s="44"/>
      <c r="T9" s="44"/>
      <c r="V9" s="52" t="s">
        <v>310</v>
      </c>
      <c r="X9" s="41" t="s">
        <v>311</v>
      </c>
      <c r="Y9" s="44"/>
      <c r="AB9" s="21" t="s">
        <v>312</v>
      </c>
      <c r="AC9" s="21">
        <f>SUMIF(A3:A331,W4,N3:N331)</f>
        <v>0</v>
      </c>
    </row>
    <row r="10" spans="1:32" ht="15.6" x14ac:dyDescent="0.25">
      <c r="A10" s="137" t="s">
        <v>28</v>
      </c>
      <c r="B10" s="138"/>
      <c r="C10" s="139" t="s">
        <v>279</v>
      </c>
      <c r="D10" s="140"/>
      <c r="E10" s="152" t="s">
        <v>307</v>
      </c>
      <c r="F10" s="138"/>
      <c r="G10" s="81"/>
      <c r="H10" s="137"/>
      <c r="I10" s="138"/>
      <c r="J10" s="81" t="s">
        <v>313</v>
      </c>
      <c r="K10" s="81" t="s">
        <v>314</v>
      </c>
      <c r="L10" s="24">
        <v>2</v>
      </c>
      <c r="M10" s="25">
        <v>70.67</v>
      </c>
      <c r="N10" s="47">
        <f t="shared" si="0"/>
        <v>141.34</v>
      </c>
      <c r="O10" s="81" t="s">
        <v>59</v>
      </c>
      <c r="P10" s="44"/>
      <c r="Q10" s="44"/>
      <c r="T10" s="44"/>
      <c r="V10" s="52" t="s">
        <v>315</v>
      </c>
      <c r="Y10" s="44"/>
      <c r="AB10" s="21" t="s">
        <v>31</v>
      </c>
      <c r="AC10" s="21">
        <f>SUMIF(A3:A332,AA4,N3:N332)</f>
        <v>6325</v>
      </c>
    </row>
    <row r="11" spans="1:32" ht="15.6" x14ac:dyDescent="0.25">
      <c r="A11" s="137" t="s">
        <v>28</v>
      </c>
      <c r="B11" s="138"/>
      <c r="C11" s="139" t="s">
        <v>279</v>
      </c>
      <c r="D11" s="140"/>
      <c r="E11" s="152" t="s">
        <v>307</v>
      </c>
      <c r="F11" s="138"/>
      <c r="G11" s="81"/>
      <c r="H11" s="137"/>
      <c r="I11" s="138"/>
      <c r="J11" s="81" t="s">
        <v>316</v>
      </c>
      <c r="K11" s="81" t="s">
        <v>317</v>
      </c>
      <c r="L11" s="24">
        <v>2</v>
      </c>
      <c r="M11" s="25">
        <v>314.76</v>
      </c>
      <c r="N11" s="47">
        <f t="shared" si="0"/>
        <v>629.52</v>
      </c>
      <c r="O11" s="81" t="s">
        <v>59</v>
      </c>
      <c r="P11" s="44"/>
      <c r="Q11" s="44"/>
      <c r="T11" s="44"/>
      <c r="Y11" s="44"/>
      <c r="AB11" s="21" t="s">
        <v>265</v>
      </c>
      <c r="AC11" s="21">
        <f>SUMIF(A3:A333,R4,N3:N333)</f>
        <v>9739.3300000000017</v>
      </c>
    </row>
    <row r="12" spans="1:32" ht="15.6" x14ac:dyDescent="0.25">
      <c r="A12" s="137" t="s">
        <v>28</v>
      </c>
      <c r="B12" s="138"/>
      <c r="C12" s="139" t="s">
        <v>279</v>
      </c>
      <c r="D12" s="140"/>
      <c r="E12" s="152" t="s">
        <v>307</v>
      </c>
      <c r="F12" s="138"/>
      <c r="G12" s="81"/>
      <c r="H12" s="137"/>
      <c r="I12" s="138"/>
      <c r="J12" s="81" t="s">
        <v>318</v>
      </c>
      <c r="K12" s="81" t="s">
        <v>319</v>
      </c>
      <c r="L12" s="24">
        <v>1</v>
      </c>
      <c r="M12" s="25">
        <v>527.12</v>
      </c>
      <c r="N12" s="47">
        <f t="shared" si="0"/>
        <v>527.12</v>
      </c>
      <c r="O12" s="81" t="s">
        <v>59</v>
      </c>
      <c r="P12" s="44"/>
      <c r="Q12" s="44"/>
      <c r="T12" s="44"/>
      <c r="Y12" s="44"/>
      <c r="AB12" s="21" t="s">
        <v>320</v>
      </c>
      <c r="AC12" s="21">
        <f>SUMIF(A3:A327,#REF!,N3:N327)</f>
        <v>0</v>
      </c>
    </row>
    <row r="13" spans="1:32" ht="15.6" x14ac:dyDescent="0.25">
      <c r="A13" s="137" t="s">
        <v>28</v>
      </c>
      <c r="B13" s="138"/>
      <c r="C13" s="139" t="s">
        <v>279</v>
      </c>
      <c r="D13" s="140"/>
      <c r="E13" s="152" t="s">
        <v>307</v>
      </c>
      <c r="F13" s="138"/>
      <c r="G13" s="81"/>
      <c r="H13" s="137"/>
      <c r="I13" s="138"/>
      <c r="J13" s="81" t="s">
        <v>321</v>
      </c>
      <c r="K13" s="81" t="s">
        <v>322</v>
      </c>
      <c r="L13" s="24">
        <v>3</v>
      </c>
      <c r="M13" s="25">
        <v>25.53</v>
      </c>
      <c r="N13" s="47">
        <f t="shared" si="0"/>
        <v>76.59</v>
      </c>
      <c r="O13" s="81" t="s">
        <v>59</v>
      </c>
      <c r="P13" s="44"/>
      <c r="Q13" s="44"/>
      <c r="T13" s="44"/>
      <c r="Y13" s="44"/>
      <c r="AB13" s="21" t="s">
        <v>25</v>
      </c>
      <c r="AC13" s="21">
        <f>SUMIF(A3:A328,X4,N3:N328)</f>
        <v>9371.5399999999991</v>
      </c>
    </row>
    <row r="14" spans="1:32" ht="15.6" x14ac:dyDescent="0.25">
      <c r="A14" s="137" t="s">
        <v>28</v>
      </c>
      <c r="B14" s="138"/>
      <c r="C14" s="139" t="s">
        <v>279</v>
      </c>
      <c r="D14" s="140"/>
      <c r="E14" s="152" t="s">
        <v>307</v>
      </c>
      <c r="F14" s="138"/>
      <c r="G14" s="81"/>
      <c r="H14" s="137"/>
      <c r="I14" s="138"/>
      <c r="J14" s="81" t="s">
        <v>323</v>
      </c>
      <c r="K14" s="81" t="s">
        <v>324</v>
      </c>
      <c r="L14" s="24">
        <v>3</v>
      </c>
      <c r="M14" s="25">
        <v>7.71</v>
      </c>
      <c r="N14" s="47">
        <f t="shared" si="0"/>
        <v>23.13</v>
      </c>
      <c r="O14" s="81" t="s">
        <v>59</v>
      </c>
      <c r="P14" s="44"/>
      <c r="Q14" s="44"/>
      <c r="T14" s="44"/>
      <c r="Y14" s="44"/>
      <c r="AB14" s="21" t="s">
        <v>8</v>
      </c>
      <c r="AC14" s="21">
        <f>SUMIF(A3:A329,Q4,N3:N329)</f>
        <v>8007.8300000000008</v>
      </c>
    </row>
    <row r="15" spans="1:32" ht="15.6" x14ac:dyDescent="0.25">
      <c r="A15" s="137" t="s">
        <v>28</v>
      </c>
      <c r="B15" s="138"/>
      <c r="C15" s="139" t="s">
        <v>291</v>
      </c>
      <c r="D15" s="140"/>
      <c r="E15" s="152" t="s">
        <v>307</v>
      </c>
      <c r="F15" s="138"/>
      <c r="G15" s="81"/>
      <c r="H15" s="137"/>
      <c r="I15" s="138"/>
      <c r="J15" s="81" t="s">
        <v>325</v>
      </c>
      <c r="K15" s="81" t="s">
        <v>326</v>
      </c>
      <c r="L15" s="24">
        <v>1</v>
      </c>
      <c r="M15" s="25">
        <v>535.91999999999996</v>
      </c>
      <c r="N15" s="47">
        <f t="shared" si="0"/>
        <v>535.91999999999996</v>
      </c>
      <c r="O15" s="81" t="s">
        <v>59</v>
      </c>
      <c r="P15" s="44"/>
      <c r="Q15" s="44"/>
      <c r="T15" s="44"/>
      <c r="Y15" s="44"/>
      <c r="AB15" s="21" t="s">
        <v>266</v>
      </c>
      <c r="AC15" s="21">
        <f>SUMIF(A3:A330,T4,N3:N330)</f>
        <v>24490.16</v>
      </c>
    </row>
    <row r="16" spans="1:32" ht="15.6" x14ac:dyDescent="0.25">
      <c r="A16" s="137" t="s">
        <v>28</v>
      </c>
      <c r="B16" s="138"/>
      <c r="C16" s="139" t="s">
        <v>279</v>
      </c>
      <c r="D16" s="140"/>
      <c r="E16" s="152" t="s">
        <v>307</v>
      </c>
      <c r="F16" s="138"/>
      <c r="G16" s="81"/>
      <c r="H16" s="137"/>
      <c r="I16" s="138"/>
      <c r="J16" s="81" t="s">
        <v>327</v>
      </c>
      <c r="K16" s="81" t="s">
        <v>328</v>
      </c>
      <c r="L16" s="24">
        <v>1</v>
      </c>
      <c r="M16" s="25">
        <v>59.88</v>
      </c>
      <c r="N16" s="47">
        <f t="shared" si="0"/>
        <v>59.88</v>
      </c>
      <c r="O16" s="81" t="s">
        <v>59</v>
      </c>
      <c r="P16" s="44"/>
      <c r="Q16" s="44"/>
      <c r="T16" s="44"/>
      <c r="Y16" s="44"/>
      <c r="AB16" s="21" t="s">
        <v>28</v>
      </c>
      <c r="AC16" s="21">
        <f>SUMIF(A3:A331,Y4,N3:N331)</f>
        <v>2409.7399999999998</v>
      </c>
    </row>
    <row r="17" spans="1:25" ht="46.8" x14ac:dyDescent="0.25">
      <c r="A17" s="137" t="s">
        <v>256</v>
      </c>
      <c r="B17" s="138"/>
      <c r="C17" s="139" t="s">
        <v>279</v>
      </c>
      <c r="D17" s="140"/>
      <c r="E17" s="152" t="s">
        <v>47</v>
      </c>
      <c r="F17" s="138"/>
      <c r="G17" s="81" t="s">
        <v>329</v>
      </c>
      <c r="H17" s="137"/>
      <c r="I17" s="138"/>
      <c r="J17" s="81" t="s">
        <v>330</v>
      </c>
      <c r="K17" s="81" t="s">
        <v>331</v>
      </c>
      <c r="L17" s="24">
        <v>1</v>
      </c>
      <c r="M17" s="25">
        <v>95</v>
      </c>
      <c r="N17" s="47">
        <f t="shared" si="0"/>
        <v>95</v>
      </c>
      <c r="O17" s="81" t="s">
        <v>209</v>
      </c>
      <c r="P17" s="44"/>
      <c r="Q17" s="44"/>
      <c r="T17" s="44"/>
      <c r="Y17" s="44"/>
    </row>
    <row r="18" spans="1:25" ht="46.8" x14ac:dyDescent="0.25">
      <c r="A18" s="137" t="s">
        <v>256</v>
      </c>
      <c r="B18" s="138"/>
      <c r="C18" s="139" t="s">
        <v>279</v>
      </c>
      <c r="D18" s="140"/>
      <c r="E18" s="152" t="s">
        <v>47</v>
      </c>
      <c r="F18" s="138"/>
      <c r="G18" s="81" t="s">
        <v>329</v>
      </c>
      <c r="H18" s="137"/>
      <c r="I18" s="138"/>
      <c r="J18" s="81" t="s">
        <v>330</v>
      </c>
      <c r="K18" s="81" t="s">
        <v>332</v>
      </c>
      <c r="L18" s="24">
        <v>1</v>
      </c>
      <c r="M18" s="25">
        <v>148</v>
      </c>
      <c r="N18" s="47">
        <f t="shared" si="0"/>
        <v>148</v>
      </c>
      <c r="O18" s="81" t="s">
        <v>209</v>
      </c>
      <c r="P18" s="44"/>
      <c r="Q18" s="44"/>
      <c r="T18" s="44"/>
      <c r="Y18" s="44"/>
    </row>
    <row r="19" spans="1:25" ht="46.8" x14ac:dyDescent="0.25">
      <c r="A19" s="137" t="s">
        <v>256</v>
      </c>
      <c r="B19" s="138"/>
      <c r="C19" s="139" t="s">
        <v>279</v>
      </c>
      <c r="D19" s="140"/>
      <c r="E19" s="152" t="s">
        <v>47</v>
      </c>
      <c r="F19" s="138"/>
      <c r="G19" s="81" t="s">
        <v>333</v>
      </c>
      <c r="H19" s="137"/>
      <c r="I19" s="138"/>
      <c r="J19" s="81" t="s">
        <v>334</v>
      </c>
      <c r="K19" s="81" t="s">
        <v>335</v>
      </c>
      <c r="L19" s="24">
        <v>1</v>
      </c>
      <c r="M19" s="25">
        <v>24</v>
      </c>
      <c r="N19" s="47">
        <f t="shared" si="0"/>
        <v>24</v>
      </c>
      <c r="O19" s="81" t="s">
        <v>209</v>
      </c>
      <c r="P19" s="44"/>
      <c r="Q19" s="44"/>
      <c r="T19" s="44"/>
      <c r="Y19" s="44"/>
    </row>
    <row r="20" spans="1:25" ht="46.8" x14ac:dyDescent="0.25">
      <c r="A20" s="137" t="s">
        <v>256</v>
      </c>
      <c r="B20" s="138"/>
      <c r="C20" s="139" t="s">
        <v>279</v>
      </c>
      <c r="D20" s="140"/>
      <c r="E20" s="152" t="s">
        <v>47</v>
      </c>
      <c r="F20" s="138"/>
      <c r="G20" s="81" t="s">
        <v>333</v>
      </c>
      <c r="H20" s="137"/>
      <c r="I20" s="138"/>
      <c r="J20" s="81" t="s">
        <v>334</v>
      </c>
      <c r="K20" s="81" t="s">
        <v>336</v>
      </c>
      <c r="L20" s="24">
        <v>1</v>
      </c>
      <c r="M20" s="25">
        <v>242</v>
      </c>
      <c r="N20" s="47">
        <f t="shared" si="0"/>
        <v>242</v>
      </c>
      <c r="O20" s="81" t="s">
        <v>209</v>
      </c>
      <c r="P20" s="44"/>
      <c r="Q20" s="44"/>
      <c r="T20" s="44"/>
      <c r="Y20" s="44"/>
    </row>
    <row r="21" spans="1:25" ht="46.8" x14ac:dyDescent="0.25">
      <c r="A21" s="137" t="s">
        <v>256</v>
      </c>
      <c r="B21" s="138"/>
      <c r="C21" s="139" t="s">
        <v>279</v>
      </c>
      <c r="D21" s="140"/>
      <c r="E21" s="152" t="s">
        <v>47</v>
      </c>
      <c r="F21" s="138"/>
      <c r="G21" s="81" t="s">
        <v>337</v>
      </c>
      <c r="H21" s="137"/>
      <c r="I21" s="138"/>
      <c r="J21" s="81" t="s">
        <v>338</v>
      </c>
      <c r="K21" s="81" t="s">
        <v>339</v>
      </c>
      <c r="L21" s="24">
        <v>1</v>
      </c>
      <c r="M21" s="25">
        <v>189</v>
      </c>
      <c r="N21" s="47">
        <f t="shared" si="0"/>
        <v>189</v>
      </c>
      <c r="O21" s="81" t="s">
        <v>209</v>
      </c>
      <c r="P21" s="44"/>
      <c r="Q21" s="44"/>
      <c r="T21" s="44"/>
      <c r="Y21" s="44"/>
    </row>
    <row r="22" spans="1:25" ht="46.8" x14ac:dyDescent="0.25">
      <c r="A22" s="137" t="s">
        <v>256</v>
      </c>
      <c r="B22" s="138"/>
      <c r="C22" s="139" t="s">
        <v>279</v>
      </c>
      <c r="D22" s="140"/>
      <c r="E22" s="152" t="s">
        <v>47</v>
      </c>
      <c r="F22" s="138"/>
      <c r="G22" s="81"/>
      <c r="H22" s="137"/>
      <c r="I22" s="138"/>
      <c r="J22" s="81" t="s">
        <v>340</v>
      </c>
      <c r="K22" s="81" t="s">
        <v>341</v>
      </c>
      <c r="L22" s="24">
        <v>2</v>
      </c>
      <c r="M22" s="25">
        <v>30</v>
      </c>
      <c r="N22" s="47">
        <f t="shared" si="0"/>
        <v>60</v>
      </c>
      <c r="O22" s="81" t="s">
        <v>209</v>
      </c>
      <c r="P22" s="44"/>
      <c r="Q22" s="44"/>
      <c r="T22" s="44"/>
      <c r="Y22" s="44"/>
    </row>
    <row r="23" spans="1:25" ht="46.8" x14ac:dyDescent="0.25">
      <c r="A23" s="137" t="s">
        <v>256</v>
      </c>
      <c r="B23" s="138"/>
      <c r="C23" s="139" t="s">
        <v>279</v>
      </c>
      <c r="D23" s="140"/>
      <c r="E23" s="137" t="s">
        <v>47</v>
      </c>
      <c r="F23" s="138"/>
      <c r="G23" s="81" t="s">
        <v>342</v>
      </c>
      <c r="H23" s="137"/>
      <c r="I23" s="138"/>
      <c r="J23" s="81" t="s">
        <v>343</v>
      </c>
      <c r="K23" s="81" t="s">
        <v>344</v>
      </c>
      <c r="L23" s="24">
        <v>1</v>
      </c>
      <c r="M23" s="25">
        <v>45</v>
      </c>
      <c r="N23" s="47">
        <f t="shared" si="0"/>
        <v>45</v>
      </c>
      <c r="O23" s="81" t="s">
        <v>209</v>
      </c>
      <c r="P23" s="44"/>
      <c r="Q23" s="44"/>
      <c r="T23" s="44"/>
      <c r="Y23" s="44"/>
    </row>
    <row r="24" spans="1:25" ht="46.8" x14ac:dyDescent="0.25">
      <c r="A24" s="137" t="s">
        <v>256</v>
      </c>
      <c r="B24" s="138"/>
      <c r="C24" s="139" t="s">
        <v>279</v>
      </c>
      <c r="D24" s="140"/>
      <c r="E24" s="137" t="s">
        <v>47</v>
      </c>
      <c r="F24" s="138"/>
      <c r="G24" s="81" t="s">
        <v>345</v>
      </c>
      <c r="H24" s="137"/>
      <c r="I24" s="138"/>
      <c r="J24" s="81" t="s">
        <v>346</v>
      </c>
      <c r="K24" s="81" t="s">
        <v>347</v>
      </c>
      <c r="L24" s="24">
        <v>2</v>
      </c>
      <c r="M24" s="25">
        <v>35</v>
      </c>
      <c r="N24" s="47">
        <f t="shared" si="0"/>
        <v>70</v>
      </c>
      <c r="O24" s="81" t="s">
        <v>209</v>
      </c>
      <c r="P24" s="44"/>
      <c r="Q24" s="44"/>
      <c r="T24" s="44"/>
      <c r="Y24" s="44"/>
    </row>
    <row r="25" spans="1:25" ht="46.8" x14ac:dyDescent="0.25">
      <c r="A25" s="137" t="s">
        <v>256</v>
      </c>
      <c r="B25" s="138"/>
      <c r="C25" s="139" t="s">
        <v>279</v>
      </c>
      <c r="D25" s="140"/>
      <c r="E25" s="137" t="s">
        <v>47</v>
      </c>
      <c r="F25" s="138"/>
      <c r="G25" s="81" t="s">
        <v>345</v>
      </c>
      <c r="H25" s="137"/>
      <c r="I25" s="138"/>
      <c r="J25" s="81" t="s">
        <v>348</v>
      </c>
      <c r="K25" s="81" t="s">
        <v>349</v>
      </c>
      <c r="L25" s="24">
        <v>2</v>
      </c>
      <c r="M25" s="25">
        <v>33</v>
      </c>
      <c r="N25" s="47">
        <f t="shared" si="0"/>
        <v>66</v>
      </c>
      <c r="O25" s="81" t="s">
        <v>209</v>
      </c>
      <c r="P25" s="44"/>
      <c r="Q25" s="44"/>
      <c r="T25" s="44"/>
      <c r="Y25" s="44"/>
    </row>
    <row r="26" spans="1:25" ht="46.8" x14ac:dyDescent="0.25">
      <c r="A26" s="137" t="s">
        <v>256</v>
      </c>
      <c r="B26" s="138"/>
      <c r="C26" s="139" t="s">
        <v>279</v>
      </c>
      <c r="D26" s="140"/>
      <c r="E26" s="137" t="s">
        <v>47</v>
      </c>
      <c r="F26" s="138"/>
      <c r="G26" s="81" t="s">
        <v>350</v>
      </c>
      <c r="H26" s="137"/>
      <c r="I26" s="138"/>
      <c r="J26" s="81" t="s">
        <v>351</v>
      </c>
      <c r="K26" s="81"/>
      <c r="L26" s="24">
        <v>1</v>
      </c>
      <c r="M26" s="25">
        <v>61</v>
      </c>
      <c r="N26" s="47">
        <f t="shared" si="0"/>
        <v>61</v>
      </c>
      <c r="O26" s="81" t="s">
        <v>209</v>
      </c>
      <c r="P26" s="44"/>
      <c r="Q26" s="44"/>
      <c r="T26" s="44"/>
      <c r="Y26" s="44"/>
    </row>
    <row r="27" spans="1:25" ht="46.8" x14ac:dyDescent="0.25">
      <c r="A27" s="137" t="s">
        <v>8</v>
      </c>
      <c r="B27" s="138"/>
      <c r="C27" s="139" t="s">
        <v>279</v>
      </c>
      <c r="D27" s="140"/>
      <c r="E27" s="137" t="s">
        <v>47</v>
      </c>
      <c r="F27" s="138"/>
      <c r="G27" s="81" t="s">
        <v>352</v>
      </c>
      <c r="H27" s="137"/>
      <c r="I27" s="138"/>
      <c r="J27" s="81" t="s">
        <v>353</v>
      </c>
      <c r="K27" s="81" t="s">
        <v>354</v>
      </c>
      <c r="L27" s="24">
        <v>1</v>
      </c>
      <c r="M27" s="25">
        <v>75</v>
      </c>
      <c r="N27" s="47">
        <f t="shared" si="0"/>
        <v>75</v>
      </c>
      <c r="O27" s="81" t="s">
        <v>209</v>
      </c>
      <c r="P27" s="44"/>
      <c r="Q27" s="44"/>
      <c r="T27" s="44"/>
      <c r="Y27" s="44"/>
    </row>
    <row r="28" spans="1:25" ht="46.8" x14ac:dyDescent="0.25">
      <c r="A28" s="137" t="s">
        <v>8</v>
      </c>
      <c r="B28" s="138"/>
      <c r="C28" s="139" t="s">
        <v>279</v>
      </c>
      <c r="D28" s="140"/>
      <c r="E28" s="137" t="s">
        <v>47</v>
      </c>
      <c r="F28" s="138"/>
      <c r="G28" s="81" t="s">
        <v>352</v>
      </c>
      <c r="H28" s="137"/>
      <c r="I28" s="138"/>
      <c r="J28" s="81" t="s">
        <v>353</v>
      </c>
      <c r="K28" s="81" t="s">
        <v>355</v>
      </c>
      <c r="L28" s="24">
        <v>1</v>
      </c>
      <c r="M28" s="25">
        <v>56</v>
      </c>
      <c r="N28" s="47">
        <f t="shared" si="0"/>
        <v>56</v>
      </c>
      <c r="O28" s="81" t="s">
        <v>209</v>
      </c>
      <c r="P28" s="44"/>
      <c r="Q28" s="44"/>
      <c r="T28" s="44"/>
      <c r="Y28" s="44"/>
    </row>
    <row r="29" spans="1:25" ht="46.8" x14ac:dyDescent="0.25">
      <c r="A29" s="137" t="s">
        <v>8</v>
      </c>
      <c r="B29" s="138"/>
      <c r="C29" s="139" t="s">
        <v>279</v>
      </c>
      <c r="D29" s="140"/>
      <c r="E29" s="137" t="s">
        <v>47</v>
      </c>
      <c r="F29" s="138"/>
      <c r="G29" s="81" t="s">
        <v>356</v>
      </c>
      <c r="H29" s="137"/>
      <c r="I29" s="138"/>
      <c r="J29" s="81" t="s">
        <v>357</v>
      </c>
      <c r="K29" s="81" t="s">
        <v>358</v>
      </c>
      <c r="L29" s="24">
        <v>1</v>
      </c>
      <c r="M29" s="25">
        <v>128</v>
      </c>
      <c r="N29" s="47">
        <f t="shared" si="0"/>
        <v>128</v>
      </c>
      <c r="O29" s="81" t="s">
        <v>209</v>
      </c>
      <c r="P29" s="44"/>
      <c r="Q29" s="44"/>
      <c r="T29" s="44"/>
      <c r="Y29" s="44"/>
    </row>
    <row r="30" spans="1:25" ht="46.8" x14ac:dyDescent="0.25">
      <c r="A30" s="137" t="s">
        <v>8</v>
      </c>
      <c r="B30" s="138"/>
      <c r="C30" s="139" t="s">
        <v>279</v>
      </c>
      <c r="D30" s="140"/>
      <c r="E30" s="137" t="s">
        <v>47</v>
      </c>
      <c r="F30" s="138"/>
      <c r="G30" s="81" t="s">
        <v>359</v>
      </c>
      <c r="H30" s="137"/>
      <c r="I30" s="138"/>
      <c r="J30" s="81" t="s">
        <v>360</v>
      </c>
      <c r="K30" s="81" t="s">
        <v>361</v>
      </c>
      <c r="L30" s="24">
        <v>1</v>
      </c>
      <c r="M30" s="25">
        <v>62</v>
      </c>
      <c r="N30" s="47">
        <f t="shared" si="0"/>
        <v>62</v>
      </c>
      <c r="O30" s="81" t="s">
        <v>209</v>
      </c>
      <c r="P30" s="44"/>
      <c r="Q30" s="44"/>
      <c r="T30" s="44"/>
      <c r="Y30" s="44"/>
    </row>
    <row r="31" spans="1:25" ht="46.8" x14ac:dyDescent="0.25">
      <c r="A31" s="137" t="s">
        <v>8</v>
      </c>
      <c r="B31" s="138"/>
      <c r="C31" s="139" t="s">
        <v>279</v>
      </c>
      <c r="D31" s="140"/>
      <c r="E31" s="137" t="s">
        <v>47</v>
      </c>
      <c r="F31" s="138"/>
      <c r="G31" s="81" t="s">
        <v>362</v>
      </c>
      <c r="H31" s="137"/>
      <c r="I31" s="138"/>
      <c r="J31" s="81" t="s">
        <v>363</v>
      </c>
      <c r="K31" s="81" t="s">
        <v>364</v>
      </c>
      <c r="L31" s="24">
        <v>1</v>
      </c>
      <c r="M31" s="25">
        <v>148</v>
      </c>
      <c r="N31" s="47">
        <f t="shared" si="0"/>
        <v>148</v>
      </c>
      <c r="O31" s="81" t="s">
        <v>209</v>
      </c>
      <c r="P31" s="44"/>
      <c r="Q31" s="44"/>
      <c r="T31" s="44"/>
      <c r="Y31" s="44"/>
    </row>
    <row r="32" spans="1:25" ht="46.8" x14ac:dyDescent="0.25">
      <c r="A32" s="137" t="s">
        <v>8</v>
      </c>
      <c r="B32" s="138"/>
      <c r="C32" s="139" t="s">
        <v>279</v>
      </c>
      <c r="D32" s="140"/>
      <c r="E32" s="137" t="s">
        <v>47</v>
      </c>
      <c r="F32" s="138"/>
      <c r="G32" s="81" t="s">
        <v>365</v>
      </c>
      <c r="H32" s="137"/>
      <c r="I32" s="138"/>
      <c r="J32" s="81" t="s">
        <v>366</v>
      </c>
      <c r="K32" s="81" t="s">
        <v>367</v>
      </c>
      <c r="L32" s="24">
        <v>1</v>
      </c>
      <c r="M32" s="25">
        <v>516</v>
      </c>
      <c r="N32" s="47">
        <f t="shared" si="0"/>
        <v>516</v>
      </c>
      <c r="O32" s="81" t="s">
        <v>209</v>
      </c>
      <c r="P32" s="44"/>
      <c r="Q32" s="44"/>
      <c r="T32" s="44"/>
      <c r="Y32" s="44"/>
    </row>
    <row r="33" spans="1:25" ht="46.8" x14ac:dyDescent="0.25">
      <c r="A33" s="137" t="s">
        <v>8</v>
      </c>
      <c r="B33" s="138"/>
      <c r="C33" s="139" t="s">
        <v>279</v>
      </c>
      <c r="D33" s="140"/>
      <c r="E33" s="137" t="s">
        <v>47</v>
      </c>
      <c r="F33" s="138"/>
      <c r="G33" s="81" t="s">
        <v>368</v>
      </c>
      <c r="H33" s="137"/>
      <c r="I33" s="138"/>
      <c r="J33" s="81" t="s">
        <v>369</v>
      </c>
      <c r="K33" s="81" t="s">
        <v>370</v>
      </c>
      <c r="L33" s="24">
        <v>1</v>
      </c>
      <c r="M33" s="25">
        <v>108</v>
      </c>
      <c r="N33" s="47">
        <f t="shared" si="0"/>
        <v>108</v>
      </c>
      <c r="O33" s="81" t="s">
        <v>209</v>
      </c>
      <c r="P33" s="44"/>
      <c r="Q33" s="44"/>
      <c r="T33" s="44"/>
      <c r="Y33" s="44"/>
    </row>
    <row r="34" spans="1:25" ht="46.8" x14ac:dyDescent="0.25">
      <c r="A34" s="137" t="s">
        <v>8</v>
      </c>
      <c r="B34" s="138"/>
      <c r="C34" s="139" t="s">
        <v>284</v>
      </c>
      <c r="D34" s="140"/>
      <c r="E34" s="137" t="s">
        <v>47</v>
      </c>
      <c r="F34" s="138"/>
      <c r="G34" s="81" t="s">
        <v>371</v>
      </c>
      <c r="H34" s="137"/>
      <c r="I34" s="138"/>
      <c r="J34" s="81" t="s">
        <v>372</v>
      </c>
      <c r="K34" s="81" t="s">
        <v>373</v>
      </c>
      <c r="L34" s="24">
        <v>1</v>
      </c>
      <c r="M34" s="25">
        <v>325</v>
      </c>
      <c r="N34" s="47">
        <f t="shared" si="0"/>
        <v>325</v>
      </c>
      <c r="O34" s="81" t="s">
        <v>209</v>
      </c>
      <c r="P34" s="44"/>
      <c r="Q34" s="44"/>
      <c r="T34" s="44"/>
      <c r="Y34" s="44"/>
    </row>
    <row r="35" spans="1:25" ht="46.8" x14ac:dyDescent="0.25">
      <c r="A35" s="137" t="s">
        <v>8</v>
      </c>
      <c r="B35" s="138"/>
      <c r="C35" s="139" t="s">
        <v>279</v>
      </c>
      <c r="D35" s="140"/>
      <c r="E35" s="137" t="s">
        <v>47</v>
      </c>
      <c r="F35" s="138"/>
      <c r="G35" s="81" t="s">
        <v>359</v>
      </c>
      <c r="H35" s="137"/>
      <c r="I35" s="138"/>
      <c r="J35" s="81" t="s">
        <v>360</v>
      </c>
      <c r="K35" s="81" t="s">
        <v>361</v>
      </c>
      <c r="L35" s="24">
        <v>1</v>
      </c>
      <c r="M35" s="25">
        <v>62</v>
      </c>
      <c r="N35" s="47">
        <f t="shared" si="0"/>
        <v>62</v>
      </c>
      <c r="O35" s="81" t="s">
        <v>209</v>
      </c>
      <c r="P35" s="44"/>
      <c r="Q35" s="44"/>
      <c r="T35" s="44"/>
      <c r="Y35" s="44"/>
    </row>
    <row r="36" spans="1:25" ht="46.8" x14ac:dyDescent="0.25">
      <c r="A36" s="137" t="s">
        <v>8</v>
      </c>
      <c r="B36" s="138"/>
      <c r="C36" s="139" t="s">
        <v>279</v>
      </c>
      <c r="D36" s="140"/>
      <c r="E36" s="137" t="s">
        <v>47</v>
      </c>
      <c r="F36" s="138"/>
      <c r="G36" s="81" t="s">
        <v>356</v>
      </c>
      <c r="H36" s="137"/>
      <c r="I36" s="138"/>
      <c r="J36" s="81" t="s">
        <v>357</v>
      </c>
      <c r="K36" s="81" t="s">
        <v>358</v>
      </c>
      <c r="L36" s="24">
        <v>1</v>
      </c>
      <c r="M36" s="25">
        <v>128</v>
      </c>
      <c r="N36" s="47">
        <f t="shared" si="0"/>
        <v>128</v>
      </c>
      <c r="O36" s="81" t="s">
        <v>209</v>
      </c>
      <c r="P36" s="44"/>
      <c r="Q36" s="44"/>
      <c r="T36" s="44"/>
      <c r="Y36" s="44"/>
    </row>
    <row r="37" spans="1:25" ht="15.6" x14ac:dyDescent="0.25">
      <c r="A37" s="137" t="s">
        <v>267</v>
      </c>
      <c r="B37" s="138"/>
      <c r="C37" s="139" t="s">
        <v>278</v>
      </c>
      <c r="D37" s="140"/>
      <c r="E37" s="137" t="s">
        <v>374</v>
      </c>
      <c r="F37" s="138"/>
      <c r="G37" s="81"/>
      <c r="H37" s="137"/>
      <c r="I37" s="138"/>
      <c r="J37" s="81" t="s">
        <v>375</v>
      </c>
      <c r="K37" s="81" t="s">
        <v>376</v>
      </c>
      <c r="L37" s="24">
        <v>11</v>
      </c>
      <c r="M37" s="25">
        <v>517.03</v>
      </c>
      <c r="N37" s="47">
        <f t="shared" si="0"/>
        <v>5687.33</v>
      </c>
      <c r="O37" s="81" t="s">
        <v>59</v>
      </c>
      <c r="P37" s="44"/>
      <c r="Q37" s="44"/>
      <c r="T37" s="44"/>
      <c r="Y37" s="44"/>
    </row>
    <row r="38" spans="1:25" ht="15.6" x14ac:dyDescent="0.25">
      <c r="A38" s="137" t="s">
        <v>267</v>
      </c>
      <c r="B38" s="138"/>
      <c r="C38" s="139" t="s">
        <v>278</v>
      </c>
      <c r="D38" s="140"/>
      <c r="E38" s="137" t="s">
        <v>374</v>
      </c>
      <c r="F38" s="138"/>
      <c r="G38" s="81" t="s">
        <v>377</v>
      </c>
      <c r="H38" s="137"/>
      <c r="I38" s="138"/>
      <c r="J38" s="81" t="s">
        <v>378</v>
      </c>
      <c r="K38" s="81">
        <v>10411637</v>
      </c>
      <c r="L38" s="24">
        <v>1</v>
      </c>
      <c r="M38" s="25">
        <v>1035.05</v>
      </c>
      <c r="N38" s="47">
        <f t="shared" si="0"/>
        <v>1035.05</v>
      </c>
      <c r="O38" s="81" t="s">
        <v>59</v>
      </c>
      <c r="P38" s="44"/>
      <c r="Q38" s="44"/>
      <c r="T38" s="44"/>
      <c r="Y38" s="44"/>
    </row>
    <row r="39" spans="1:25" ht="15.6" x14ac:dyDescent="0.25">
      <c r="A39" s="137" t="s">
        <v>267</v>
      </c>
      <c r="B39" s="138"/>
      <c r="C39" s="139" t="s">
        <v>278</v>
      </c>
      <c r="D39" s="140"/>
      <c r="E39" s="137" t="s">
        <v>374</v>
      </c>
      <c r="F39" s="138"/>
      <c r="G39" s="81" t="s">
        <v>379</v>
      </c>
      <c r="H39" s="137"/>
      <c r="I39" s="138"/>
      <c r="J39" s="81" t="s">
        <v>380</v>
      </c>
      <c r="K39" s="81" t="s">
        <v>381</v>
      </c>
      <c r="L39" s="24">
        <v>1</v>
      </c>
      <c r="M39" s="25">
        <v>537.27</v>
      </c>
      <c r="N39" s="47">
        <f t="shared" si="0"/>
        <v>537.27</v>
      </c>
      <c r="O39" s="81" t="s">
        <v>59</v>
      </c>
      <c r="P39" s="44"/>
      <c r="Q39" s="44"/>
      <c r="T39" s="44"/>
      <c r="Y39" s="44"/>
    </row>
    <row r="40" spans="1:25" ht="15.6" x14ac:dyDescent="0.25">
      <c r="A40" s="137" t="s">
        <v>267</v>
      </c>
      <c r="B40" s="138"/>
      <c r="C40" s="139" t="s">
        <v>278</v>
      </c>
      <c r="D40" s="140"/>
      <c r="E40" s="137" t="s">
        <v>374</v>
      </c>
      <c r="F40" s="138"/>
      <c r="G40" s="81"/>
      <c r="H40" s="137"/>
      <c r="I40" s="138"/>
      <c r="J40" s="81" t="s">
        <v>382</v>
      </c>
      <c r="K40" s="81">
        <v>1041712</v>
      </c>
      <c r="L40" s="24">
        <v>1</v>
      </c>
      <c r="M40" s="25">
        <v>319.01</v>
      </c>
      <c r="N40" s="47">
        <f t="shared" si="0"/>
        <v>319.01</v>
      </c>
      <c r="O40" s="81" t="s">
        <v>59</v>
      </c>
      <c r="P40" s="44"/>
      <c r="Q40" s="44"/>
      <c r="T40" s="44"/>
      <c r="Y40" s="44"/>
    </row>
    <row r="41" spans="1:25" ht="15.6" x14ac:dyDescent="0.25">
      <c r="A41" s="137" t="s">
        <v>267</v>
      </c>
      <c r="B41" s="138"/>
      <c r="C41" s="139" t="s">
        <v>383</v>
      </c>
      <c r="D41" s="140"/>
      <c r="E41" s="137" t="s">
        <v>374</v>
      </c>
      <c r="F41" s="138"/>
      <c r="G41" s="81" t="s">
        <v>384</v>
      </c>
      <c r="H41" s="137"/>
      <c r="I41" s="138"/>
      <c r="J41" s="81" t="s">
        <v>385</v>
      </c>
      <c r="K41" s="81" t="s">
        <v>386</v>
      </c>
      <c r="L41" s="24">
        <v>23</v>
      </c>
      <c r="M41" s="25">
        <v>38.99</v>
      </c>
      <c r="N41" s="47">
        <f t="shared" si="0"/>
        <v>896.7700000000001</v>
      </c>
      <c r="O41" s="81" t="s">
        <v>59</v>
      </c>
      <c r="P41" s="44"/>
      <c r="Q41" s="44"/>
      <c r="T41" s="44"/>
      <c r="Y41" s="44"/>
    </row>
    <row r="42" spans="1:25" ht="15.6" x14ac:dyDescent="0.25">
      <c r="A42" s="137" t="s">
        <v>267</v>
      </c>
      <c r="B42" s="138"/>
      <c r="C42" s="139" t="s">
        <v>278</v>
      </c>
      <c r="D42" s="140"/>
      <c r="E42" s="137" t="s">
        <v>374</v>
      </c>
      <c r="F42" s="138"/>
      <c r="G42" s="81"/>
      <c r="H42" s="137"/>
      <c r="I42" s="138"/>
      <c r="J42" s="81" t="s">
        <v>387</v>
      </c>
      <c r="K42" s="81">
        <v>1332117</v>
      </c>
      <c r="L42" s="24">
        <v>1</v>
      </c>
      <c r="M42" s="25">
        <v>395.59</v>
      </c>
      <c r="N42" s="47">
        <f t="shared" si="0"/>
        <v>395.59</v>
      </c>
      <c r="O42" s="81" t="s">
        <v>59</v>
      </c>
      <c r="P42" s="44"/>
      <c r="Q42" s="44"/>
      <c r="T42" s="44"/>
      <c r="Y42" s="44"/>
    </row>
    <row r="43" spans="1:25" ht="15.6" x14ac:dyDescent="0.25">
      <c r="A43" s="137" t="s">
        <v>267</v>
      </c>
      <c r="B43" s="138"/>
      <c r="C43" s="139" t="s">
        <v>284</v>
      </c>
      <c r="D43" s="140"/>
      <c r="E43" s="137" t="s">
        <v>374</v>
      </c>
      <c r="F43" s="138"/>
      <c r="G43" s="81"/>
      <c r="H43" s="137"/>
      <c r="I43" s="138"/>
      <c r="J43" s="81" t="s">
        <v>388</v>
      </c>
      <c r="K43" s="81">
        <v>1246155</v>
      </c>
      <c r="L43" s="24">
        <v>2</v>
      </c>
      <c r="M43" s="25">
        <v>187.19</v>
      </c>
      <c r="N43" s="47">
        <f t="shared" si="0"/>
        <v>374.38</v>
      </c>
      <c r="O43" s="81" t="s">
        <v>59</v>
      </c>
      <c r="P43" s="44"/>
      <c r="Q43" s="44"/>
      <c r="T43" s="44"/>
      <c r="Y43" s="44"/>
    </row>
    <row r="44" spans="1:25" ht="15.6" x14ac:dyDescent="0.25">
      <c r="A44" s="137" t="s">
        <v>266</v>
      </c>
      <c r="B44" s="138"/>
      <c r="C44" s="139" t="s">
        <v>279</v>
      </c>
      <c r="D44" s="140"/>
      <c r="E44" s="137" t="s">
        <v>142</v>
      </c>
      <c r="F44" s="138"/>
      <c r="G44" s="81"/>
      <c r="H44" s="137"/>
      <c r="I44" s="138"/>
      <c r="J44" s="81" t="s">
        <v>389</v>
      </c>
      <c r="K44" s="81" t="s">
        <v>390</v>
      </c>
      <c r="L44" s="24">
        <v>31</v>
      </c>
      <c r="M44" s="25">
        <v>7.53</v>
      </c>
      <c r="N44" s="47">
        <f t="shared" si="0"/>
        <v>233.43</v>
      </c>
      <c r="O44" s="81" t="s">
        <v>59</v>
      </c>
      <c r="P44" s="44"/>
      <c r="Q44" s="44"/>
      <c r="T44" s="44"/>
      <c r="Y44" s="44"/>
    </row>
    <row r="45" spans="1:25" ht="15.6" x14ac:dyDescent="0.25">
      <c r="A45" s="137" t="s">
        <v>266</v>
      </c>
      <c r="B45" s="138"/>
      <c r="C45" s="139" t="s">
        <v>279</v>
      </c>
      <c r="D45" s="140"/>
      <c r="E45" s="137" t="s">
        <v>142</v>
      </c>
      <c r="F45" s="138"/>
      <c r="G45" s="81"/>
      <c r="H45" s="137"/>
      <c r="I45" s="138"/>
      <c r="J45" s="81" t="s">
        <v>391</v>
      </c>
      <c r="K45" s="81">
        <v>68127</v>
      </c>
      <c r="L45" s="24">
        <v>53</v>
      </c>
      <c r="M45" s="25">
        <v>42.49</v>
      </c>
      <c r="N45" s="47">
        <f t="shared" si="0"/>
        <v>2251.9700000000003</v>
      </c>
      <c r="O45" s="81" t="s">
        <v>59</v>
      </c>
      <c r="P45" s="44"/>
      <c r="Q45" s="44"/>
      <c r="T45" s="44"/>
      <c r="Y45" s="44"/>
    </row>
    <row r="46" spans="1:25" ht="15.6" x14ac:dyDescent="0.25">
      <c r="A46" s="137" t="s">
        <v>12</v>
      </c>
      <c r="B46" s="138"/>
      <c r="C46" s="139" t="s">
        <v>279</v>
      </c>
      <c r="D46" s="140"/>
      <c r="E46" s="137" t="s">
        <v>142</v>
      </c>
      <c r="F46" s="138"/>
      <c r="G46" s="81"/>
      <c r="H46" s="137"/>
      <c r="I46" s="138"/>
      <c r="J46" s="81" t="s">
        <v>392</v>
      </c>
      <c r="K46" s="81">
        <v>864633</v>
      </c>
      <c r="L46" s="24">
        <v>1</v>
      </c>
      <c r="M46" s="25">
        <v>161.63</v>
      </c>
      <c r="N46" s="47">
        <f t="shared" si="0"/>
        <v>161.63</v>
      </c>
      <c r="O46" s="81" t="s">
        <v>59</v>
      </c>
      <c r="P46" s="44"/>
      <c r="Q46" s="44"/>
      <c r="T46" s="44"/>
      <c r="Y46" s="44"/>
    </row>
    <row r="47" spans="1:25" ht="15.6" x14ac:dyDescent="0.25">
      <c r="A47" s="137" t="s">
        <v>12</v>
      </c>
      <c r="B47" s="138"/>
      <c r="C47" s="139" t="s">
        <v>279</v>
      </c>
      <c r="D47" s="140"/>
      <c r="E47" s="137" t="s">
        <v>142</v>
      </c>
      <c r="F47" s="138"/>
      <c r="G47" s="81"/>
      <c r="H47" s="137"/>
      <c r="I47" s="138"/>
      <c r="J47" s="81" t="s">
        <v>393</v>
      </c>
      <c r="K47" s="81" t="s">
        <v>394</v>
      </c>
      <c r="L47" s="24">
        <v>1</v>
      </c>
      <c r="M47" s="25">
        <v>178.27</v>
      </c>
      <c r="N47" s="47">
        <f t="shared" si="0"/>
        <v>178.27</v>
      </c>
      <c r="O47" s="81" t="s">
        <v>59</v>
      </c>
      <c r="P47" s="44"/>
      <c r="Q47" s="44"/>
      <c r="T47" s="44"/>
      <c r="Y47" s="44"/>
    </row>
    <row r="48" spans="1:25" ht="15.6" x14ac:dyDescent="0.25">
      <c r="A48" s="137" t="s">
        <v>12</v>
      </c>
      <c r="B48" s="138"/>
      <c r="C48" s="139" t="s">
        <v>279</v>
      </c>
      <c r="D48" s="140"/>
      <c r="E48" s="137" t="s">
        <v>142</v>
      </c>
      <c r="F48" s="138"/>
      <c r="G48" s="81"/>
      <c r="H48" s="137"/>
      <c r="I48" s="138"/>
      <c r="J48" s="81" t="s">
        <v>395</v>
      </c>
      <c r="K48" s="81">
        <v>678772</v>
      </c>
      <c r="L48" s="24">
        <v>3</v>
      </c>
      <c r="M48" s="25">
        <v>147.9</v>
      </c>
      <c r="N48" s="47">
        <f t="shared" si="0"/>
        <v>443.70000000000005</v>
      </c>
      <c r="O48" s="81" t="s">
        <v>59</v>
      </c>
      <c r="P48" s="44"/>
      <c r="Q48" s="44"/>
      <c r="T48" s="44"/>
      <c r="Y48" s="44"/>
    </row>
    <row r="49" spans="1:25" ht="15.6" x14ac:dyDescent="0.25">
      <c r="A49" s="137" t="s">
        <v>266</v>
      </c>
      <c r="B49" s="138"/>
      <c r="C49" s="139" t="s">
        <v>279</v>
      </c>
      <c r="D49" s="140"/>
      <c r="E49" s="137" t="s">
        <v>142</v>
      </c>
      <c r="F49" s="138"/>
      <c r="G49" s="81"/>
      <c r="H49" s="137"/>
      <c r="I49" s="138"/>
      <c r="J49" s="81" t="s">
        <v>396</v>
      </c>
      <c r="K49" s="81">
        <v>380144</v>
      </c>
      <c r="L49" s="24">
        <v>34</v>
      </c>
      <c r="M49" s="25">
        <v>9.44</v>
      </c>
      <c r="N49" s="47">
        <f t="shared" si="0"/>
        <v>320.95999999999998</v>
      </c>
      <c r="O49" s="81" t="s">
        <v>59</v>
      </c>
      <c r="P49" s="44"/>
      <c r="Q49" s="44"/>
      <c r="T49" s="44"/>
      <c r="Y49" s="44"/>
    </row>
    <row r="50" spans="1:25" ht="15.6" x14ac:dyDescent="0.25">
      <c r="A50" s="137" t="s">
        <v>266</v>
      </c>
      <c r="B50" s="138"/>
      <c r="C50" s="139" t="s">
        <v>279</v>
      </c>
      <c r="D50" s="140"/>
      <c r="E50" s="137" t="s">
        <v>142</v>
      </c>
      <c r="F50" s="138"/>
      <c r="G50" s="81" t="s">
        <v>397</v>
      </c>
      <c r="H50" s="137"/>
      <c r="I50" s="138"/>
      <c r="J50" s="81" t="s">
        <v>398</v>
      </c>
      <c r="K50" s="81">
        <v>70707</v>
      </c>
      <c r="L50" s="24">
        <v>1</v>
      </c>
      <c r="M50" s="25">
        <v>277.77999999999997</v>
      </c>
      <c r="N50" s="47">
        <f t="shared" si="0"/>
        <v>277.77999999999997</v>
      </c>
      <c r="O50" s="81" t="s">
        <v>59</v>
      </c>
      <c r="P50" s="44"/>
      <c r="Q50" s="44"/>
      <c r="T50" s="44"/>
      <c r="Y50" s="44"/>
    </row>
    <row r="51" spans="1:25" ht="15.6" x14ac:dyDescent="0.25">
      <c r="A51" s="137" t="s">
        <v>266</v>
      </c>
      <c r="B51" s="138"/>
      <c r="C51" s="139" t="s">
        <v>279</v>
      </c>
      <c r="D51" s="140"/>
      <c r="E51" s="137" t="s">
        <v>142</v>
      </c>
      <c r="F51" s="138"/>
      <c r="G51" s="81"/>
      <c r="H51" s="137"/>
      <c r="I51" s="138"/>
      <c r="J51" s="81" t="s">
        <v>399</v>
      </c>
      <c r="K51" s="81">
        <v>1534748</v>
      </c>
      <c r="L51" s="24">
        <v>11</v>
      </c>
      <c r="M51" s="25">
        <v>14.89</v>
      </c>
      <c r="N51" s="47">
        <f t="shared" si="0"/>
        <v>163.79000000000002</v>
      </c>
      <c r="O51" s="81" t="s">
        <v>59</v>
      </c>
      <c r="P51" s="44"/>
      <c r="Q51" s="44"/>
      <c r="T51" s="44"/>
      <c r="Y51" s="44"/>
    </row>
    <row r="52" spans="1:25" ht="15.6" x14ac:dyDescent="0.25">
      <c r="A52" s="137" t="s">
        <v>266</v>
      </c>
      <c r="B52" s="138"/>
      <c r="C52" s="139" t="s">
        <v>279</v>
      </c>
      <c r="D52" s="140"/>
      <c r="E52" s="137" t="s">
        <v>142</v>
      </c>
      <c r="F52" s="138"/>
      <c r="G52" s="81"/>
      <c r="H52" s="137"/>
      <c r="I52" s="138"/>
      <c r="J52" s="81" t="s">
        <v>400</v>
      </c>
      <c r="K52" s="81">
        <v>1534747</v>
      </c>
      <c r="L52" s="24">
        <v>11</v>
      </c>
      <c r="M52" s="25">
        <v>14.89</v>
      </c>
      <c r="N52" s="47">
        <f t="shared" si="0"/>
        <v>163.79000000000002</v>
      </c>
      <c r="O52" s="81" t="s">
        <v>59</v>
      </c>
      <c r="P52" s="44"/>
      <c r="Q52" s="44"/>
      <c r="T52" s="44"/>
      <c r="Y52" s="44"/>
    </row>
    <row r="53" spans="1:25" ht="15.6" x14ac:dyDescent="0.25">
      <c r="A53" s="137" t="s">
        <v>266</v>
      </c>
      <c r="B53" s="138"/>
      <c r="C53" s="139" t="s">
        <v>279</v>
      </c>
      <c r="D53" s="140"/>
      <c r="E53" s="137" t="s">
        <v>142</v>
      </c>
      <c r="F53" s="138"/>
      <c r="G53" s="81" t="s">
        <v>397</v>
      </c>
      <c r="H53" s="137"/>
      <c r="I53" s="138"/>
      <c r="J53" s="81" t="s">
        <v>401</v>
      </c>
      <c r="K53" s="81">
        <v>70707</v>
      </c>
      <c r="L53" s="24">
        <v>21</v>
      </c>
      <c r="M53" s="25">
        <v>277.77999999999997</v>
      </c>
      <c r="N53" s="47">
        <f t="shared" si="0"/>
        <v>5833.3799999999992</v>
      </c>
      <c r="O53" s="81" t="s">
        <v>59</v>
      </c>
      <c r="P53" s="44"/>
      <c r="Q53" s="44"/>
      <c r="T53" s="44"/>
      <c r="Y53" s="44"/>
    </row>
    <row r="54" spans="1:25" ht="15.6" x14ac:dyDescent="0.25">
      <c r="A54" s="137" t="s">
        <v>266</v>
      </c>
      <c r="B54" s="138"/>
      <c r="C54" s="139" t="s">
        <v>279</v>
      </c>
      <c r="D54" s="140"/>
      <c r="E54" s="137" t="s">
        <v>402</v>
      </c>
      <c r="F54" s="138"/>
      <c r="G54" s="81" t="s">
        <v>352</v>
      </c>
      <c r="H54" s="137"/>
      <c r="I54" s="138"/>
      <c r="J54" s="81" t="s">
        <v>403</v>
      </c>
      <c r="K54" s="81" t="s">
        <v>404</v>
      </c>
      <c r="L54" s="24">
        <v>49</v>
      </c>
      <c r="M54" s="25">
        <v>7.45</v>
      </c>
      <c r="N54" s="47">
        <f t="shared" si="0"/>
        <v>365.05</v>
      </c>
      <c r="O54" s="81" t="s">
        <v>59</v>
      </c>
      <c r="P54" s="44"/>
      <c r="Q54" s="44"/>
      <c r="T54" s="44"/>
      <c r="Y54" s="44"/>
    </row>
    <row r="55" spans="1:25" ht="31.2" x14ac:dyDescent="0.25">
      <c r="A55" s="137" t="s">
        <v>17</v>
      </c>
      <c r="B55" s="138"/>
      <c r="C55" s="139" t="s">
        <v>279</v>
      </c>
      <c r="D55" s="140"/>
      <c r="E55" s="137" t="s">
        <v>402</v>
      </c>
      <c r="F55" s="138"/>
      <c r="G55" s="81" t="s">
        <v>352</v>
      </c>
      <c r="H55" s="137"/>
      <c r="I55" s="138"/>
      <c r="J55" s="81" t="s">
        <v>405</v>
      </c>
      <c r="K55" s="81" t="s">
        <v>406</v>
      </c>
      <c r="L55" s="24">
        <v>10</v>
      </c>
      <c r="M55" s="25">
        <v>113.99</v>
      </c>
      <c r="N55" s="47">
        <f t="shared" si="0"/>
        <v>1139.8999999999999</v>
      </c>
      <c r="O55" s="81" t="s">
        <v>59</v>
      </c>
      <c r="P55" s="44"/>
      <c r="Q55" s="44"/>
      <c r="T55" s="44"/>
      <c r="Y55" s="44"/>
    </row>
    <row r="56" spans="1:25" ht="15.6" x14ac:dyDescent="0.25">
      <c r="A56" s="137" t="s">
        <v>17</v>
      </c>
      <c r="B56" s="138"/>
      <c r="C56" s="139" t="s">
        <v>279</v>
      </c>
      <c r="D56" s="140"/>
      <c r="E56" s="137" t="s">
        <v>402</v>
      </c>
      <c r="F56" s="138"/>
      <c r="G56" s="81" t="s">
        <v>352</v>
      </c>
      <c r="H56" s="137"/>
      <c r="I56" s="138"/>
      <c r="J56" s="81" t="s">
        <v>407</v>
      </c>
      <c r="K56" s="81" t="s">
        <v>408</v>
      </c>
      <c r="L56" s="24">
        <v>1</v>
      </c>
      <c r="M56" s="25">
        <v>206.89</v>
      </c>
      <c r="N56" s="47">
        <f t="shared" si="0"/>
        <v>206.89</v>
      </c>
      <c r="O56" s="81" t="s">
        <v>59</v>
      </c>
      <c r="P56" s="44"/>
      <c r="Q56" s="44"/>
      <c r="T56" s="44"/>
      <c r="Y56" s="44"/>
    </row>
    <row r="57" spans="1:25" ht="31.2" x14ac:dyDescent="0.25">
      <c r="A57" s="137" t="s">
        <v>17</v>
      </c>
      <c r="B57" s="138"/>
      <c r="C57" s="139" t="s">
        <v>279</v>
      </c>
      <c r="D57" s="140"/>
      <c r="E57" s="137" t="s">
        <v>402</v>
      </c>
      <c r="F57" s="138"/>
      <c r="G57" s="81" t="s">
        <v>409</v>
      </c>
      <c r="H57" s="137"/>
      <c r="I57" s="138"/>
      <c r="J57" s="81" t="s">
        <v>410</v>
      </c>
      <c r="K57" s="81" t="s">
        <v>411</v>
      </c>
      <c r="L57" s="24">
        <v>1</v>
      </c>
      <c r="M57" s="25">
        <v>1219.52</v>
      </c>
      <c r="N57" s="47">
        <f t="shared" si="0"/>
        <v>1219.52</v>
      </c>
      <c r="O57" s="81" t="s">
        <v>59</v>
      </c>
      <c r="P57" s="44"/>
      <c r="Q57" s="44"/>
      <c r="T57" s="44"/>
      <c r="Y57" s="44"/>
    </row>
    <row r="58" spans="1:25" ht="31.2" x14ac:dyDescent="0.25">
      <c r="A58" s="137" t="s">
        <v>17</v>
      </c>
      <c r="B58" s="138"/>
      <c r="C58" s="139" t="s">
        <v>279</v>
      </c>
      <c r="D58" s="140"/>
      <c r="E58" s="137" t="s">
        <v>402</v>
      </c>
      <c r="F58" s="138"/>
      <c r="G58" s="81" t="s">
        <v>409</v>
      </c>
      <c r="H58" s="137"/>
      <c r="I58" s="138"/>
      <c r="J58" s="81" t="s">
        <v>412</v>
      </c>
      <c r="K58" s="81" t="s">
        <v>411</v>
      </c>
      <c r="L58" s="24">
        <v>1</v>
      </c>
      <c r="M58" s="25">
        <v>447.34</v>
      </c>
      <c r="N58" s="47">
        <f t="shared" si="0"/>
        <v>447.34</v>
      </c>
      <c r="O58" s="81" t="s">
        <v>59</v>
      </c>
      <c r="P58" s="44"/>
      <c r="Q58" s="44"/>
      <c r="T58" s="44"/>
      <c r="Y58" s="44"/>
    </row>
    <row r="59" spans="1:25" ht="31.2" x14ac:dyDescent="0.25">
      <c r="A59" s="137" t="s">
        <v>17</v>
      </c>
      <c r="B59" s="138"/>
      <c r="C59" s="139" t="s">
        <v>279</v>
      </c>
      <c r="D59" s="140"/>
      <c r="E59" s="137" t="s">
        <v>402</v>
      </c>
      <c r="F59" s="138"/>
      <c r="G59" s="81" t="s">
        <v>409</v>
      </c>
      <c r="H59" s="137"/>
      <c r="I59" s="138"/>
      <c r="J59" s="81" t="s">
        <v>413</v>
      </c>
      <c r="K59" s="81" t="s">
        <v>411</v>
      </c>
      <c r="L59" s="24">
        <v>1</v>
      </c>
      <c r="M59" s="25">
        <v>848.42</v>
      </c>
      <c r="N59" s="47">
        <f t="shared" si="0"/>
        <v>848.42</v>
      </c>
      <c r="O59" s="81" t="s">
        <v>59</v>
      </c>
      <c r="P59" s="44"/>
      <c r="Q59" s="44"/>
      <c r="T59" s="44"/>
      <c r="Y59" s="44"/>
    </row>
    <row r="60" spans="1:25" ht="31.2" x14ac:dyDescent="0.25">
      <c r="A60" s="137" t="s">
        <v>17</v>
      </c>
      <c r="B60" s="138"/>
      <c r="C60" s="139" t="s">
        <v>279</v>
      </c>
      <c r="D60" s="140"/>
      <c r="E60" s="137" t="s">
        <v>402</v>
      </c>
      <c r="F60" s="138"/>
      <c r="G60" s="81" t="s">
        <v>409</v>
      </c>
      <c r="H60" s="137"/>
      <c r="I60" s="138"/>
      <c r="J60" s="81" t="s">
        <v>414</v>
      </c>
      <c r="K60" s="81" t="s">
        <v>411</v>
      </c>
      <c r="L60" s="24">
        <v>1</v>
      </c>
      <c r="M60" s="25">
        <v>427.44</v>
      </c>
      <c r="N60" s="47">
        <f t="shared" si="0"/>
        <v>427.44</v>
      </c>
      <c r="O60" s="81" t="s">
        <v>59</v>
      </c>
      <c r="P60" s="44"/>
      <c r="Q60" s="44"/>
      <c r="T60" s="44"/>
      <c r="Y60" s="44"/>
    </row>
    <row r="61" spans="1:25" ht="46.8" x14ac:dyDescent="0.25">
      <c r="A61" s="137" t="s">
        <v>266</v>
      </c>
      <c r="B61" s="138"/>
      <c r="C61" s="139" t="s">
        <v>279</v>
      </c>
      <c r="D61" s="140"/>
      <c r="E61" s="137" t="s">
        <v>415</v>
      </c>
      <c r="F61" s="138"/>
      <c r="G61" s="81"/>
      <c r="H61" s="137"/>
      <c r="I61" s="138"/>
      <c r="J61" s="81" t="s">
        <v>416</v>
      </c>
      <c r="K61" s="81">
        <v>410001</v>
      </c>
      <c r="L61" s="24">
        <v>1</v>
      </c>
      <c r="M61" s="25">
        <v>190</v>
      </c>
      <c r="N61" s="47">
        <f t="shared" si="0"/>
        <v>190</v>
      </c>
      <c r="O61" s="81" t="s">
        <v>209</v>
      </c>
      <c r="P61" s="44"/>
      <c r="Q61" s="44"/>
      <c r="T61" s="44"/>
      <c r="Y61" s="44"/>
    </row>
    <row r="62" spans="1:25" ht="46.8" x14ac:dyDescent="0.25">
      <c r="A62" s="137" t="s">
        <v>266</v>
      </c>
      <c r="B62" s="138"/>
      <c r="C62" s="139" t="s">
        <v>279</v>
      </c>
      <c r="D62" s="140"/>
      <c r="E62" s="137" t="s">
        <v>415</v>
      </c>
      <c r="F62" s="138"/>
      <c r="G62" s="81"/>
      <c r="H62" s="137"/>
      <c r="I62" s="138"/>
      <c r="J62" s="81" t="s">
        <v>417</v>
      </c>
      <c r="K62" s="81">
        <v>143</v>
      </c>
      <c r="L62" s="24">
        <v>1</v>
      </c>
      <c r="M62" s="25">
        <v>227</v>
      </c>
      <c r="N62" s="47">
        <f t="shared" si="0"/>
        <v>227</v>
      </c>
      <c r="O62" s="81" t="s">
        <v>209</v>
      </c>
      <c r="P62" s="44"/>
      <c r="Q62" s="44"/>
      <c r="T62" s="44"/>
      <c r="Y62" s="44"/>
    </row>
    <row r="63" spans="1:25" ht="46.8" x14ac:dyDescent="0.25">
      <c r="A63" s="137" t="s">
        <v>266</v>
      </c>
      <c r="B63" s="138"/>
      <c r="C63" s="139" t="s">
        <v>279</v>
      </c>
      <c r="D63" s="140"/>
      <c r="E63" s="137" t="s">
        <v>415</v>
      </c>
      <c r="F63" s="138"/>
      <c r="G63" s="81"/>
      <c r="H63" s="137"/>
      <c r="I63" s="138"/>
      <c r="J63" s="81" t="s">
        <v>418</v>
      </c>
      <c r="K63" s="81">
        <v>121120</v>
      </c>
      <c r="L63" s="24">
        <v>1</v>
      </c>
      <c r="M63" s="25">
        <v>94</v>
      </c>
      <c r="N63" s="47">
        <f t="shared" si="0"/>
        <v>94</v>
      </c>
      <c r="O63" s="81" t="s">
        <v>209</v>
      </c>
      <c r="P63" s="44"/>
      <c r="Q63" s="44"/>
      <c r="T63" s="44"/>
      <c r="Y63" s="44"/>
    </row>
    <row r="64" spans="1:25" ht="46.8" x14ac:dyDescent="0.25">
      <c r="A64" s="137" t="s">
        <v>266</v>
      </c>
      <c r="B64" s="138"/>
      <c r="C64" s="139" t="s">
        <v>279</v>
      </c>
      <c r="D64" s="140"/>
      <c r="E64" s="137" t="s">
        <v>415</v>
      </c>
      <c r="F64" s="138"/>
      <c r="G64" s="81"/>
      <c r="H64" s="137"/>
      <c r="I64" s="138"/>
      <c r="J64" s="81" t="s">
        <v>419</v>
      </c>
      <c r="K64" s="81">
        <v>121110</v>
      </c>
      <c r="L64" s="24">
        <v>1</v>
      </c>
      <c r="M64" s="25">
        <v>104</v>
      </c>
      <c r="N64" s="47">
        <f t="shared" si="0"/>
        <v>104</v>
      </c>
      <c r="O64" s="81" t="s">
        <v>209</v>
      </c>
      <c r="P64" s="44"/>
      <c r="Q64" s="44"/>
      <c r="T64" s="44"/>
      <c r="Y64" s="44"/>
    </row>
    <row r="65" spans="1:25" ht="46.8" x14ac:dyDescent="0.25">
      <c r="A65" s="137" t="s">
        <v>266</v>
      </c>
      <c r="B65" s="138"/>
      <c r="C65" s="139" t="s">
        <v>279</v>
      </c>
      <c r="D65" s="140"/>
      <c r="E65" s="137" t="s">
        <v>415</v>
      </c>
      <c r="F65" s="138"/>
      <c r="G65" s="81"/>
      <c r="H65" s="137"/>
      <c r="I65" s="138"/>
      <c r="J65" s="81" t="s">
        <v>420</v>
      </c>
      <c r="K65" s="81">
        <v>132000</v>
      </c>
      <c r="L65" s="24">
        <v>1</v>
      </c>
      <c r="M65" s="25">
        <v>98</v>
      </c>
      <c r="N65" s="47">
        <f t="shared" ref="N65:N127" si="1">$L65*$M65</f>
        <v>98</v>
      </c>
      <c r="O65" s="81" t="s">
        <v>209</v>
      </c>
      <c r="P65" s="44"/>
      <c r="Q65" s="44"/>
      <c r="T65" s="44"/>
      <c r="Y65" s="44"/>
    </row>
    <row r="66" spans="1:25" ht="46.8" x14ac:dyDescent="0.25">
      <c r="A66" s="137" t="s">
        <v>266</v>
      </c>
      <c r="B66" s="138"/>
      <c r="C66" s="139" t="s">
        <v>279</v>
      </c>
      <c r="D66" s="140"/>
      <c r="E66" s="137" t="s">
        <v>415</v>
      </c>
      <c r="F66" s="138"/>
      <c r="G66" s="81"/>
      <c r="H66" s="137"/>
      <c r="I66" s="138"/>
      <c r="J66" s="81" t="s">
        <v>421</v>
      </c>
      <c r="K66" s="81">
        <v>121920</v>
      </c>
      <c r="L66" s="24">
        <v>1</v>
      </c>
      <c r="M66" s="25">
        <v>279</v>
      </c>
      <c r="N66" s="47">
        <f t="shared" si="1"/>
        <v>279</v>
      </c>
      <c r="O66" s="81" t="s">
        <v>209</v>
      </c>
      <c r="P66" s="44"/>
      <c r="Q66" s="44"/>
      <c r="T66" s="44"/>
      <c r="Y66" s="44"/>
    </row>
    <row r="67" spans="1:25" ht="46.8" x14ac:dyDescent="0.25">
      <c r="A67" s="137" t="s">
        <v>266</v>
      </c>
      <c r="B67" s="138"/>
      <c r="C67" s="139" t="s">
        <v>279</v>
      </c>
      <c r="D67" s="140"/>
      <c r="E67" s="137" t="s">
        <v>415</v>
      </c>
      <c r="F67" s="138"/>
      <c r="G67" s="81"/>
      <c r="H67" s="137"/>
      <c r="I67" s="138"/>
      <c r="J67" s="81" t="s">
        <v>422</v>
      </c>
      <c r="K67" s="81">
        <v>120060</v>
      </c>
      <c r="L67" s="24">
        <v>1</v>
      </c>
      <c r="M67" s="25">
        <v>365</v>
      </c>
      <c r="N67" s="47">
        <f t="shared" si="1"/>
        <v>365</v>
      </c>
      <c r="O67" s="81" t="s">
        <v>209</v>
      </c>
      <c r="P67" s="44"/>
      <c r="Q67" s="44"/>
      <c r="T67" s="44"/>
      <c r="Y67" s="44"/>
    </row>
    <row r="68" spans="1:25" ht="15.6" x14ac:dyDescent="0.25">
      <c r="A68" s="137" t="s">
        <v>266</v>
      </c>
      <c r="B68" s="138"/>
      <c r="C68" s="139" t="s">
        <v>279</v>
      </c>
      <c r="D68" s="140"/>
      <c r="E68" s="137" t="s">
        <v>423</v>
      </c>
      <c r="F68" s="138"/>
      <c r="G68" s="81"/>
      <c r="H68" s="137"/>
      <c r="I68" s="138"/>
      <c r="J68" s="81" t="s">
        <v>424</v>
      </c>
      <c r="K68" s="81" t="s">
        <v>425</v>
      </c>
      <c r="L68" s="24">
        <v>2</v>
      </c>
      <c r="M68" s="25">
        <v>183.08</v>
      </c>
      <c r="N68" s="47">
        <f t="shared" si="1"/>
        <v>366.16</v>
      </c>
      <c r="O68" s="81" t="s">
        <v>59</v>
      </c>
      <c r="P68" s="44"/>
      <c r="Q68" s="44"/>
      <c r="T68" s="44"/>
      <c r="Y68" s="44"/>
    </row>
    <row r="69" spans="1:25" ht="15.6" x14ac:dyDescent="0.25">
      <c r="A69" s="137" t="s">
        <v>266</v>
      </c>
      <c r="B69" s="138"/>
      <c r="C69" s="139" t="s">
        <v>279</v>
      </c>
      <c r="D69" s="140"/>
      <c r="E69" s="137" t="s">
        <v>423</v>
      </c>
      <c r="F69" s="138"/>
      <c r="G69" s="81"/>
      <c r="H69" s="137"/>
      <c r="I69" s="138"/>
      <c r="J69" s="81" t="s">
        <v>426</v>
      </c>
      <c r="K69" s="81" t="s">
        <v>427</v>
      </c>
      <c r="L69" s="24">
        <v>4</v>
      </c>
      <c r="M69" s="25">
        <v>13.79</v>
      </c>
      <c r="N69" s="47">
        <f t="shared" si="1"/>
        <v>55.16</v>
      </c>
      <c r="O69" s="81" t="s">
        <v>59</v>
      </c>
      <c r="P69" s="44"/>
      <c r="Q69" s="44"/>
      <c r="T69" s="44"/>
      <c r="Y69" s="44"/>
    </row>
    <row r="70" spans="1:25" ht="15.6" x14ac:dyDescent="0.25">
      <c r="A70" s="137" t="s">
        <v>266</v>
      </c>
      <c r="B70" s="138"/>
      <c r="C70" s="139" t="s">
        <v>279</v>
      </c>
      <c r="D70" s="140"/>
      <c r="E70" s="137" t="s">
        <v>142</v>
      </c>
      <c r="F70" s="138"/>
      <c r="G70" s="81"/>
      <c r="H70" s="137"/>
      <c r="I70" s="138"/>
      <c r="J70" s="81" t="s">
        <v>428</v>
      </c>
      <c r="K70" s="81" t="s">
        <v>429</v>
      </c>
      <c r="L70" s="24">
        <v>1</v>
      </c>
      <c r="M70" s="25">
        <v>91.16</v>
      </c>
      <c r="N70" s="47">
        <f t="shared" si="1"/>
        <v>91.16</v>
      </c>
      <c r="O70" s="81" t="s">
        <v>59</v>
      </c>
      <c r="P70" s="44"/>
      <c r="Q70" s="44"/>
      <c r="T70" s="44"/>
      <c r="Y70" s="44"/>
    </row>
    <row r="71" spans="1:25" ht="15.6" x14ac:dyDescent="0.25">
      <c r="A71" s="137" t="s">
        <v>265</v>
      </c>
      <c r="B71" s="138"/>
      <c r="C71" s="139" t="s">
        <v>279</v>
      </c>
      <c r="D71" s="140"/>
      <c r="E71" s="137" t="s">
        <v>142</v>
      </c>
      <c r="F71" s="138"/>
      <c r="G71" s="81"/>
      <c r="H71" s="137"/>
      <c r="I71" s="138"/>
      <c r="J71" s="81" t="s">
        <v>430</v>
      </c>
      <c r="K71" s="81">
        <v>600489</v>
      </c>
      <c r="L71" s="24">
        <v>1</v>
      </c>
      <c r="M71" s="25">
        <v>322.01</v>
      </c>
      <c r="N71" s="47">
        <f t="shared" si="1"/>
        <v>322.01</v>
      </c>
      <c r="O71" s="81" t="s">
        <v>59</v>
      </c>
      <c r="P71" s="44"/>
      <c r="Q71" s="44"/>
      <c r="T71" s="44"/>
      <c r="Y71" s="44"/>
    </row>
    <row r="72" spans="1:25" ht="15.6" x14ac:dyDescent="0.25">
      <c r="A72" s="137" t="s">
        <v>265</v>
      </c>
      <c r="B72" s="138"/>
      <c r="C72" s="139" t="s">
        <v>279</v>
      </c>
      <c r="D72" s="140"/>
      <c r="E72" s="137" t="s">
        <v>142</v>
      </c>
      <c r="F72" s="138"/>
      <c r="G72" s="81"/>
      <c r="H72" s="137"/>
      <c r="I72" s="138"/>
      <c r="J72" s="81" t="s">
        <v>431</v>
      </c>
      <c r="K72" s="81">
        <v>410646</v>
      </c>
      <c r="L72" s="24">
        <v>1</v>
      </c>
      <c r="M72" s="25">
        <v>603.59</v>
      </c>
      <c r="N72" s="47">
        <f t="shared" si="1"/>
        <v>603.59</v>
      </c>
      <c r="O72" s="81" t="s">
        <v>59</v>
      </c>
      <c r="P72" s="44"/>
      <c r="Q72" s="44"/>
      <c r="T72" s="44"/>
      <c r="Y72" s="44"/>
    </row>
    <row r="73" spans="1:25" ht="31.2" x14ac:dyDescent="0.25">
      <c r="A73" s="137" t="s">
        <v>265</v>
      </c>
      <c r="B73" s="138"/>
      <c r="C73" s="139" t="s">
        <v>269</v>
      </c>
      <c r="D73" s="140"/>
      <c r="E73" s="137" t="s">
        <v>142</v>
      </c>
      <c r="F73" s="138"/>
      <c r="G73" s="81"/>
      <c r="H73" s="137"/>
      <c r="I73" s="138"/>
      <c r="J73" s="81" t="s">
        <v>432</v>
      </c>
      <c r="K73" s="81">
        <v>232761</v>
      </c>
      <c r="L73" s="24">
        <v>1</v>
      </c>
      <c r="M73" s="25">
        <v>803.84</v>
      </c>
      <c r="N73" s="47">
        <f t="shared" si="1"/>
        <v>803.84</v>
      </c>
      <c r="O73" s="81" t="s">
        <v>59</v>
      </c>
      <c r="P73" s="44"/>
      <c r="Q73" s="44"/>
      <c r="T73" s="44"/>
      <c r="Y73" s="44"/>
    </row>
    <row r="74" spans="1:25" ht="31.2" x14ac:dyDescent="0.25">
      <c r="A74" s="137" t="s">
        <v>265</v>
      </c>
      <c r="B74" s="138"/>
      <c r="C74" s="139" t="s">
        <v>279</v>
      </c>
      <c r="D74" s="140"/>
      <c r="E74" s="137" t="s">
        <v>142</v>
      </c>
      <c r="F74" s="138"/>
      <c r="G74" s="81"/>
      <c r="H74" s="137"/>
      <c r="I74" s="138"/>
      <c r="J74" s="81" t="s">
        <v>433</v>
      </c>
      <c r="K74" s="81">
        <v>400219</v>
      </c>
      <c r="L74" s="24">
        <v>1</v>
      </c>
      <c r="M74" s="25">
        <v>409.9</v>
      </c>
      <c r="N74" s="47">
        <f t="shared" si="1"/>
        <v>409.9</v>
      </c>
      <c r="O74" s="81" t="s">
        <v>59</v>
      </c>
      <c r="P74" s="44"/>
      <c r="Q74" s="44"/>
      <c r="T74" s="44"/>
      <c r="Y74" s="44"/>
    </row>
    <row r="75" spans="1:25" ht="15.6" x14ac:dyDescent="0.25">
      <c r="A75" s="137" t="s">
        <v>265</v>
      </c>
      <c r="B75" s="138"/>
      <c r="C75" s="139" t="s">
        <v>279</v>
      </c>
      <c r="D75" s="140"/>
      <c r="E75" s="137" t="s">
        <v>142</v>
      </c>
      <c r="F75" s="138"/>
      <c r="G75" s="81"/>
      <c r="H75" s="137"/>
      <c r="I75" s="138"/>
      <c r="J75" s="81" t="s">
        <v>434</v>
      </c>
      <c r="K75" s="81">
        <v>71988</v>
      </c>
      <c r="L75" s="24">
        <v>2</v>
      </c>
      <c r="M75" s="25">
        <v>125.23</v>
      </c>
      <c r="N75" s="47">
        <f t="shared" si="1"/>
        <v>250.46</v>
      </c>
      <c r="O75" s="81" t="s">
        <v>59</v>
      </c>
      <c r="P75" s="44"/>
      <c r="Q75" s="44"/>
      <c r="T75" s="44"/>
      <c r="Y75" s="44"/>
    </row>
    <row r="76" spans="1:25" ht="15.6" x14ac:dyDescent="0.25">
      <c r="A76" s="137" t="s">
        <v>265</v>
      </c>
      <c r="B76" s="138"/>
      <c r="C76" s="139" t="s">
        <v>279</v>
      </c>
      <c r="D76" s="140"/>
      <c r="E76" s="137" t="s">
        <v>142</v>
      </c>
      <c r="F76" s="138"/>
      <c r="G76" s="81"/>
      <c r="H76" s="137"/>
      <c r="I76" s="138"/>
      <c r="J76" s="81" t="s">
        <v>435</v>
      </c>
      <c r="K76" s="81">
        <v>224277</v>
      </c>
      <c r="L76" s="24">
        <v>1</v>
      </c>
      <c r="M76" s="25">
        <v>8.15</v>
      </c>
      <c r="N76" s="47">
        <f t="shared" si="1"/>
        <v>8.15</v>
      </c>
      <c r="O76" s="81" t="s">
        <v>59</v>
      </c>
      <c r="P76" s="44"/>
      <c r="Q76" s="44"/>
      <c r="T76" s="44"/>
      <c r="Y76" s="44"/>
    </row>
    <row r="77" spans="1:25" ht="15.6" x14ac:dyDescent="0.25">
      <c r="A77" s="137" t="s">
        <v>265</v>
      </c>
      <c r="B77" s="138"/>
      <c r="C77" s="139" t="s">
        <v>279</v>
      </c>
      <c r="D77" s="140"/>
      <c r="E77" s="137" t="s">
        <v>142</v>
      </c>
      <c r="F77" s="138"/>
      <c r="G77" s="81"/>
      <c r="H77" s="137"/>
      <c r="I77" s="138"/>
      <c r="J77" s="81" t="s">
        <v>436</v>
      </c>
      <c r="K77" s="81" t="s">
        <v>437</v>
      </c>
      <c r="L77" s="24">
        <v>1</v>
      </c>
      <c r="M77" s="25">
        <v>2074.92</v>
      </c>
      <c r="N77" s="47">
        <f t="shared" si="1"/>
        <v>2074.92</v>
      </c>
      <c r="O77" s="81" t="s">
        <v>59</v>
      </c>
      <c r="P77" s="44"/>
      <c r="Q77" s="44"/>
      <c r="T77" s="44"/>
      <c r="Y77" s="44"/>
    </row>
    <row r="78" spans="1:25" ht="31.2" x14ac:dyDescent="0.25">
      <c r="A78" s="137" t="s">
        <v>265</v>
      </c>
      <c r="B78" s="138"/>
      <c r="C78" s="139" t="s">
        <v>279</v>
      </c>
      <c r="D78" s="140"/>
      <c r="E78" s="137" t="s">
        <v>142</v>
      </c>
      <c r="F78" s="138"/>
      <c r="G78" s="81"/>
      <c r="H78" s="137"/>
      <c r="I78" s="138"/>
      <c r="J78" s="81" t="s">
        <v>438</v>
      </c>
      <c r="K78" s="81">
        <v>1442383</v>
      </c>
      <c r="L78" s="24">
        <v>6</v>
      </c>
      <c r="M78" s="25">
        <v>226.76</v>
      </c>
      <c r="N78" s="47">
        <f t="shared" si="1"/>
        <v>1360.56</v>
      </c>
      <c r="O78" s="81" t="s">
        <v>59</v>
      </c>
      <c r="P78" s="44"/>
      <c r="Q78" s="44"/>
      <c r="T78" s="44"/>
      <c r="Y78" s="44"/>
    </row>
    <row r="79" spans="1:25" ht="31.2" x14ac:dyDescent="0.25">
      <c r="A79" s="137" t="s">
        <v>265</v>
      </c>
      <c r="B79" s="138"/>
      <c r="C79" s="139" t="s">
        <v>279</v>
      </c>
      <c r="D79" s="140"/>
      <c r="E79" s="137" t="s">
        <v>142</v>
      </c>
      <c r="F79" s="138"/>
      <c r="G79" s="81"/>
      <c r="H79" s="137"/>
      <c r="I79" s="138"/>
      <c r="J79" s="81" t="s">
        <v>439</v>
      </c>
      <c r="K79" s="81">
        <v>1302462</v>
      </c>
      <c r="L79" s="24">
        <v>6</v>
      </c>
      <c r="M79" s="25">
        <v>38.97</v>
      </c>
      <c r="N79" s="47">
        <f t="shared" si="1"/>
        <v>233.82</v>
      </c>
      <c r="O79" s="81" t="s">
        <v>59</v>
      </c>
      <c r="P79" s="44"/>
      <c r="Q79" s="44"/>
      <c r="T79" s="44"/>
      <c r="Y79" s="44"/>
    </row>
    <row r="80" spans="1:25" ht="15.6" x14ac:dyDescent="0.25">
      <c r="A80" s="137" t="s">
        <v>265</v>
      </c>
      <c r="B80" s="138"/>
      <c r="C80" s="139" t="s">
        <v>279</v>
      </c>
      <c r="D80" s="140"/>
      <c r="E80" s="137" t="s">
        <v>440</v>
      </c>
      <c r="F80" s="138"/>
      <c r="G80" s="81"/>
      <c r="H80" s="137"/>
      <c r="I80" s="138"/>
      <c r="J80" s="81" t="s">
        <v>441</v>
      </c>
      <c r="K80" s="81" t="s">
        <v>442</v>
      </c>
      <c r="L80" s="24">
        <v>12</v>
      </c>
      <c r="M80" s="25">
        <v>10.92</v>
      </c>
      <c r="N80" s="47">
        <f t="shared" si="1"/>
        <v>131.04</v>
      </c>
      <c r="O80" s="81" t="s">
        <v>52</v>
      </c>
      <c r="P80" s="44"/>
      <c r="Q80" s="44"/>
      <c r="T80" s="44"/>
      <c r="Y80" s="44"/>
    </row>
    <row r="81" spans="1:25" ht="31.2" x14ac:dyDescent="0.25">
      <c r="A81" s="137" t="s">
        <v>265</v>
      </c>
      <c r="B81" s="138"/>
      <c r="C81" s="139" t="s">
        <v>279</v>
      </c>
      <c r="D81" s="140"/>
      <c r="E81" s="137" t="s">
        <v>440</v>
      </c>
      <c r="F81" s="138"/>
      <c r="G81" s="81"/>
      <c r="H81" s="137"/>
      <c r="I81" s="138"/>
      <c r="J81" s="81" t="s">
        <v>443</v>
      </c>
      <c r="K81" s="81" t="s">
        <v>444</v>
      </c>
      <c r="L81" s="24">
        <v>1</v>
      </c>
      <c r="M81" s="25">
        <v>95.2</v>
      </c>
      <c r="N81" s="47">
        <f t="shared" si="1"/>
        <v>95.2</v>
      </c>
      <c r="O81" s="81" t="s">
        <v>52</v>
      </c>
      <c r="P81" s="44"/>
      <c r="Q81" s="44"/>
      <c r="T81" s="44"/>
      <c r="Y81" s="44"/>
    </row>
    <row r="82" spans="1:25" ht="31.2" x14ac:dyDescent="0.25">
      <c r="A82" s="137" t="s">
        <v>265</v>
      </c>
      <c r="B82" s="138"/>
      <c r="C82" s="139" t="s">
        <v>279</v>
      </c>
      <c r="D82" s="140"/>
      <c r="E82" s="137" t="s">
        <v>440</v>
      </c>
      <c r="F82" s="138"/>
      <c r="G82" s="81"/>
      <c r="H82" s="137"/>
      <c r="I82" s="138"/>
      <c r="J82" s="81" t="s">
        <v>445</v>
      </c>
      <c r="K82" s="81" t="s">
        <v>446</v>
      </c>
      <c r="L82" s="24">
        <v>1</v>
      </c>
      <c r="M82" s="25">
        <v>40.770000000000003</v>
      </c>
      <c r="N82" s="47">
        <f t="shared" si="1"/>
        <v>40.770000000000003</v>
      </c>
      <c r="O82" s="81" t="s">
        <v>52</v>
      </c>
      <c r="P82" s="44"/>
      <c r="Q82" s="44"/>
      <c r="T82" s="44"/>
      <c r="Y82" s="44"/>
    </row>
    <row r="83" spans="1:25" ht="15.6" x14ac:dyDescent="0.25">
      <c r="A83" s="137" t="s">
        <v>265</v>
      </c>
      <c r="B83" s="138"/>
      <c r="C83" s="139" t="s">
        <v>279</v>
      </c>
      <c r="D83" s="140"/>
      <c r="E83" s="137" t="s">
        <v>440</v>
      </c>
      <c r="F83" s="138"/>
      <c r="G83" s="81"/>
      <c r="H83" s="137"/>
      <c r="I83" s="138"/>
      <c r="J83" s="81" t="s">
        <v>447</v>
      </c>
      <c r="K83" s="81" t="s">
        <v>448</v>
      </c>
      <c r="L83" s="24">
        <v>1</v>
      </c>
      <c r="M83" s="25">
        <v>175.19</v>
      </c>
      <c r="N83" s="47">
        <f t="shared" si="1"/>
        <v>175.19</v>
      </c>
      <c r="O83" s="81" t="s">
        <v>52</v>
      </c>
      <c r="P83" s="44"/>
      <c r="Q83" s="44"/>
      <c r="T83" s="44"/>
      <c r="Y83" s="44"/>
    </row>
    <row r="84" spans="1:25" ht="15.6" x14ac:dyDescent="0.25">
      <c r="A84" s="137" t="s">
        <v>265</v>
      </c>
      <c r="B84" s="138"/>
      <c r="C84" s="139" t="s">
        <v>279</v>
      </c>
      <c r="D84" s="140"/>
      <c r="E84" s="137" t="s">
        <v>440</v>
      </c>
      <c r="F84" s="138"/>
      <c r="G84" s="81"/>
      <c r="H84" s="137"/>
      <c r="I84" s="138"/>
      <c r="J84" s="81" t="s">
        <v>449</v>
      </c>
      <c r="K84" s="81" t="s">
        <v>450</v>
      </c>
      <c r="L84" s="24">
        <v>1</v>
      </c>
      <c r="M84" s="25">
        <v>8.68</v>
      </c>
      <c r="N84" s="47">
        <f t="shared" si="1"/>
        <v>8.68</v>
      </c>
      <c r="O84" s="81" t="s">
        <v>52</v>
      </c>
      <c r="P84" s="44"/>
      <c r="Q84" s="44"/>
      <c r="T84" s="44"/>
      <c r="Y84" s="44"/>
    </row>
    <row r="85" spans="1:25" ht="15.6" x14ac:dyDescent="0.25">
      <c r="A85" s="137" t="s">
        <v>265</v>
      </c>
      <c r="B85" s="138"/>
      <c r="C85" s="139" t="s">
        <v>279</v>
      </c>
      <c r="D85" s="140"/>
      <c r="E85" s="137" t="s">
        <v>440</v>
      </c>
      <c r="F85" s="138"/>
      <c r="G85" s="81"/>
      <c r="H85" s="137"/>
      <c r="I85" s="138"/>
      <c r="J85" s="81" t="s">
        <v>451</v>
      </c>
      <c r="K85" s="81" t="s">
        <v>452</v>
      </c>
      <c r="L85" s="24">
        <v>1</v>
      </c>
      <c r="M85" s="25">
        <v>24.67</v>
      </c>
      <c r="N85" s="47">
        <f t="shared" si="1"/>
        <v>24.67</v>
      </c>
      <c r="O85" s="81" t="s">
        <v>52</v>
      </c>
      <c r="P85" s="44"/>
      <c r="Q85" s="44"/>
      <c r="T85" s="44"/>
      <c r="Y85" s="44"/>
    </row>
    <row r="86" spans="1:25" ht="15.6" x14ac:dyDescent="0.25">
      <c r="A86" s="137" t="s">
        <v>265</v>
      </c>
      <c r="B86" s="138"/>
      <c r="C86" s="139" t="s">
        <v>279</v>
      </c>
      <c r="D86" s="140"/>
      <c r="E86" s="137" t="s">
        <v>440</v>
      </c>
      <c r="F86" s="138"/>
      <c r="G86" s="81"/>
      <c r="H86" s="137"/>
      <c r="I86" s="138"/>
      <c r="J86" s="81" t="s">
        <v>453</v>
      </c>
      <c r="K86" s="81" t="s">
        <v>454</v>
      </c>
      <c r="L86" s="24">
        <v>1</v>
      </c>
      <c r="M86" s="25">
        <v>13.56</v>
      </c>
      <c r="N86" s="47">
        <f t="shared" si="1"/>
        <v>13.56</v>
      </c>
      <c r="O86" s="81" t="s">
        <v>52</v>
      </c>
      <c r="P86" s="44"/>
      <c r="Q86" s="44"/>
      <c r="T86" s="44"/>
      <c r="Y86" s="44"/>
    </row>
    <row r="87" spans="1:25" ht="15.6" x14ac:dyDescent="0.25">
      <c r="A87" s="137" t="s">
        <v>265</v>
      </c>
      <c r="B87" s="138"/>
      <c r="C87" s="139" t="s">
        <v>279</v>
      </c>
      <c r="D87" s="140"/>
      <c r="E87" s="137" t="s">
        <v>440</v>
      </c>
      <c r="F87" s="138"/>
      <c r="G87" s="81"/>
      <c r="H87" s="137"/>
      <c r="I87" s="138"/>
      <c r="J87" s="81" t="s">
        <v>455</v>
      </c>
      <c r="K87" s="81" t="s">
        <v>456</v>
      </c>
      <c r="L87" s="24">
        <v>1</v>
      </c>
      <c r="M87" s="25">
        <v>103.89</v>
      </c>
      <c r="N87" s="47">
        <f t="shared" si="1"/>
        <v>103.89</v>
      </c>
      <c r="O87" s="81" t="s">
        <v>52</v>
      </c>
      <c r="P87" s="44"/>
      <c r="Q87" s="44"/>
      <c r="T87" s="44"/>
      <c r="Y87" s="44"/>
    </row>
    <row r="88" spans="1:25" ht="15.6" x14ac:dyDescent="0.25">
      <c r="A88" s="137" t="s">
        <v>265</v>
      </c>
      <c r="B88" s="138"/>
      <c r="C88" s="139" t="s">
        <v>279</v>
      </c>
      <c r="D88" s="140"/>
      <c r="E88" s="137" t="s">
        <v>440</v>
      </c>
      <c r="F88" s="138"/>
      <c r="G88" s="81"/>
      <c r="H88" s="137"/>
      <c r="I88" s="138"/>
      <c r="J88" s="81" t="s">
        <v>457</v>
      </c>
      <c r="K88" s="81" t="s">
        <v>458</v>
      </c>
      <c r="L88" s="24">
        <v>1</v>
      </c>
      <c r="M88" s="25">
        <v>732.2</v>
      </c>
      <c r="N88" s="47">
        <f t="shared" si="1"/>
        <v>732.2</v>
      </c>
      <c r="O88" s="81" t="s">
        <v>52</v>
      </c>
      <c r="P88" s="44"/>
      <c r="Q88" s="44"/>
      <c r="T88" s="44"/>
      <c r="Y88" s="44"/>
    </row>
    <row r="89" spans="1:25" ht="15.6" x14ac:dyDescent="0.25">
      <c r="A89" s="137" t="s">
        <v>17</v>
      </c>
      <c r="B89" s="138"/>
      <c r="C89" s="139" t="s">
        <v>279</v>
      </c>
      <c r="D89" s="140"/>
      <c r="E89" s="137" t="s">
        <v>459</v>
      </c>
      <c r="F89" s="138"/>
      <c r="G89" s="81" t="s">
        <v>460</v>
      </c>
      <c r="H89" s="137"/>
      <c r="I89" s="138"/>
      <c r="J89" s="81" t="s">
        <v>461</v>
      </c>
      <c r="K89" s="81">
        <v>107132</v>
      </c>
      <c r="L89" s="24">
        <v>3</v>
      </c>
      <c r="M89" s="25">
        <v>221.25</v>
      </c>
      <c r="N89" s="47">
        <f t="shared" si="1"/>
        <v>663.75</v>
      </c>
      <c r="O89" s="81" t="s">
        <v>59</v>
      </c>
      <c r="P89" s="44"/>
      <c r="Q89" s="44"/>
      <c r="T89" s="44"/>
      <c r="Y89" s="44"/>
    </row>
    <row r="90" spans="1:25" ht="15.6" x14ac:dyDescent="0.25">
      <c r="A90" s="137" t="s">
        <v>17</v>
      </c>
      <c r="B90" s="138"/>
      <c r="C90" s="139" t="s">
        <v>279</v>
      </c>
      <c r="D90" s="140"/>
      <c r="E90" s="137" t="s">
        <v>459</v>
      </c>
      <c r="F90" s="138"/>
      <c r="G90" s="81" t="s">
        <v>462</v>
      </c>
      <c r="H90" s="137"/>
      <c r="I90" s="138"/>
      <c r="J90" s="81" t="s">
        <v>463</v>
      </c>
      <c r="K90" s="81" t="s">
        <v>464</v>
      </c>
      <c r="L90" s="24">
        <v>1</v>
      </c>
      <c r="M90" s="25">
        <v>6956</v>
      </c>
      <c r="N90" s="47">
        <f t="shared" si="1"/>
        <v>6956</v>
      </c>
      <c r="O90" s="81" t="s">
        <v>59</v>
      </c>
      <c r="P90" s="44"/>
      <c r="Q90" s="44"/>
      <c r="T90" s="44"/>
      <c r="Y90" s="44"/>
    </row>
    <row r="91" spans="1:25" ht="15.6" x14ac:dyDescent="0.25">
      <c r="A91" s="137" t="s">
        <v>17</v>
      </c>
      <c r="B91" s="138"/>
      <c r="C91" s="139" t="s">
        <v>279</v>
      </c>
      <c r="D91" s="140"/>
      <c r="E91" s="137" t="s">
        <v>459</v>
      </c>
      <c r="F91" s="138"/>
      <c r="G91" s="81" t="s">
        <v>462</v>
      </c>
      <c r="H91" s="137"/>
      <c r="I91" s="138"/>
      <c r="J91" s="81" t="s">
        <v>465</v>
      </c>
      <c r="K91" s="81" t="s">
        <v>466</v>
      </c>
      <c r="L91" s="24">
        <v>1</v>
      </c>
      <c r="M91" s="25">
        <v>752</v>
      </c>
      <c r="N91" s="47">
        <f t="shared" si="1"/>
        <v>752</v>
      </c>
      <c r="O91" s="81" t="s">
        <v>59</v>
      </c>
      <c r="P91" s="44"/>
      <c r="Q91" s="44"/>
      <c r="T91" s="44"/>
      <c r="Y91" s="44"/>
    </row>
    <row r="92" spans="1:25" ht="15.6" x14ac:dyDescent="0.25">
      <c r="A92" s="137" t="s">
        <v>17</v>
      </c>
      <c r="B92" s="138"/>
      <c r="C92" s="139" t="s">
        <v>279</v>
      </c>
      <c r="D92" s="140"/>
      <c r="E92" s="137" t="s">
        <v>459</v>
      </c>
      <c r="F92" s="138"/>
      <c r="G92" s="81" t="s">
        <v>467</v>
      </c>
      <c r="H92" s="137"/>
      <c r="I92" s="138"/>
      <c r="J92" s="81" t="s">
        <v>468</v>
      </c>
      <c r="K92" s="81">
        <v>700</v>
      </c>
      <c r="L92" s="24">
        <v>1</v>
      </c>
      <c r="M92" s="25">
        <v>255</v>
      </c>
      <c r="N92" s="47">
        <f t="shared" si="1"/>
        <v>255</v>
      </c>
      <c r="O92" s="81" t="s">
        <v>59</v>
      </c>
      <c r="P92" s="44"/>
      <c r="Q92" s="44"/>
      <c r="T92" s="44"/>
      <c r="Y92" s="44"/>
    </row>
    <row r="93" spans="1:25" ht="15.6" x14ac:dyDescent="0.25">
      <c r="A93" s="137" t="s">
        <v>17</v>
      </c>
      <c r="B93" s="138"/>
      <c r="C93" s="139" t="s">
        <v>279</v>
      </c>
      <c r="D93" s="140"/>
      <c r="E93" s="137" t="s">
        <v>459</v>
      </c>
      <c r="F93" s="138"/>
      <c r="G93" s="81" t="s">
        <v>469</v>
      </c>
      <c r="H93" s="137"/>
      <c r="I93" s="138"/>
      <c r="J93" s="81" t="s">
        <v>470</v>
      </c>
      <c r="K93" s="81">
        <v>605</v>
      </c>
      <c r="L93" s="24">
        <v>4</v>
      </c>
      <c r="M93" s="25">
        <v>10.38</v>
      </c>
      <c r="N93" s="47">
        <f t="shared" si="1"/>
        <v>41.52</v>
      </c>
      <c r="O93" s="81" t="s">
        <v>59</v>
      </c>
      <c r="P93" s="44"/>
      <c r="Q93" s="44"/>
      <c r="T93" s="44"/>
      <c r="Y93" s="44"/>
    </row>
    <row r="94" spans="1:25" ht="15.6" x14ac:dyDescent="0.25">
      <c r="A94" s="137" t="s">
        <v>17</v>
      </c>
      <c r="B94" s="138"/>
      <c r="C94" s="139" t="s">
        <v>279</v>
      </c>
      <c r="D94" s="140"/>
      <c r="E94" s="137" t="s">
        <v>459</v>
      </c>
      <c r="F94" s="138"/>
      <c r="G94" s="81"/>
      <c r="H94" s="137"/>
      <c r="I94" s="138"/>
      <c r="J94" s="81" t="s">
        <v>471</v>
      </c>
      <c r="K94" s="81" t="s">
        <v>472</v>
      </c>
      <c r="L94" s="24">
        <v>1</v>
      </c>
      <c r="M94" s="25">
        <v>91.57</v>
      </c>
      <c r="N94" s="47">
        <f t="shared" si="1"/>
        <v>91.57</v>
      </c>
      <c r="O94" s="81" t="s">
        <v>59</v>
      </c>
      <c r="P94" s="44"/>
      <c r="Q94" s="44"/>
      <c r="T94" s="44"/>
      <c r="Y94" s="44"/>
    </row>
    <row r="95" spans="1:25" ht="15.6" x14ac:dyDescent="0.25">
      <c r="A95" s="137" t="s">
        <v>17</v>
      </c>
      <c r="B95" s="138"/>
      <c r="C95" s="139" t="s">
        <v>279</v>
      </c>
      <c r="D95" s="140"/>
      <c r="E95" s="137" t="s">
        <v>459</v>
      </c>
      <c r="F95" s="138"/>
      <c r="G95" s="81" t="s">
        <v>473</v>
      </c>
      <c r="H95" s="137"/>
      <c r="I95" s="138"/>
      <c r="J95" s="81" t="s">
        <v>474</v>
      </c>
      <c r="K95" s="81" t="s">
        <v>475</v>
      </c>
      <c r="L95" s="24">
        <v>2</v>
      </c>
      <c r="M95" s="25">
        <v>38</v>
      </c>
      <c r="N95" s="47">
        <f t="shared" si="1"/>
        <v>76</v>
      </c>
      <c r="O95" s="81" t="s">
        <v>59</v>
      </c>
      <c r="P95" s="44"/>
      <c r="Q95" s="44"/>
      <c r="T95" s="44"/>
      <c r="Y95" s="44"/>
    </row>
    <row r="96" spans="1:25" ht="15.6" x14ac:dyDescent="0.25">
      <c r="A96" s="137" t="s">
        <v>17</v>
      </c>
      <c r="B96" s="138"/>
      <c r="C96" s="139" t="s">
        <v>279</v>
      </c>
      <c r="D96" s="140"/>
      <c r="E96" s="137" t="s">
        <v>459</v>
      </c>
      <c r="F96" s="138"/>
      <c r="G96" s="81" t="s">
        <v>473</v>
      </c>
      <c r="H96" s="137"/>
      <c r="I96" s="138"/>
      <c r="J96" s="81" t="s">
        <v>476</v>
      </c>
      <c r="K96" s="81" t="s">
        <v>477</v>
      </c>
      <c r="L96" s="24">
        <v>2</v>
      </c>
      <c r="M96" s="25">
        <v>40.5</v>
      </c>
      <c r="N96" s="47">
        <f t="shared" si="1"/>
        <v>81</v>
      </c>
      <c r="O96" s="81" t="s">
        <v>59</v>
      </c>
      <c r="P96" s="44"/>
      <c r="Q96" s="44"/>
      <c r="T96" s="44"/>
      <c r="Y96" s="44"/>
    </row>
    <row r="97" spans="1:25" ht="15.6" x14ac:dyDescent="0.25">
      <c r="A97" s="137" t="s">
        <v>17</v>
      </c>
      <c r="B97" s="138"/>
      <c r="C97" s="139" t="s">
        <v>279</v>
      </c>
      <c r="D97" s="140"/>
      <c r="E97" s="137" t="s">
        <v>459</v>
      </c>
      <c r="F97" s="138"/>
      <c r="G97" s="81" t="s">
        <v>473</v>
      </c>
      <c r="H97" s="137"/>
      <c r="I97" s="138"/>
      <c r="J97" s="81" t="s">
        <v>478</v>
      </c>
      <c r="K97" s="81" t="s">
        <v>479</v>
      </c>
      <c r="L97" s="24">
        <v>4</v>
      </c>
      <c r="M97" s="25">
        <v>20.5</v>
      </c>
      <c r="N97" s="47">
        <f t="shared" si="1"/>
        <v>82</v>
      </c>
      <c r="O97" s="81" t="s">
        <v>59</v>
      </c>
      <c r="P97" s="44"/>
      <c r="Q97" s="44"/>
      <c r="T97" s="44"/>
      <c r="Y97" s="44"/>
    </row>
    <row r="98" spans="1:25" ht="15.6" x14ac:dyDescent="0.25">
      <c r="A98" s="137" t="s">
        <v>17</v>
      </c>
      <c r="B98" s="138"/>
      <c r="C98" s="139" t="s">
        <v>279</v>
      </c>
      <c r="D98" s="140"/>
      <c r="E98" s="137" t="s">
        <v>459</v>
      </c>
      <c r="F98" s="138"/>
      <c r="G98" s="81" t="s">
        <v>473</v>
      </c>
      <c r="H98" s="137"/>
      <c r="I98" s="138"/>
      <c r="J98" s="81" t="s">
        <v>480</v>
      </c>
      <c r="K98" s="81" t="s">
        <v>481</v>
      </c>
      <c r="L98" s="24">
        <v>2</v>
      </c>
      <c r="M98" s="25">
        <v>52</v>
      </c>
      <c r="N98" s="47">
        <f t="shared" si="1"/>
        <v>104</v>
      </c>
      <c r="O98" s="81" t="s">
        <v>59</v>
      </c>
      <c r="P98" s="44"/>
      <c r="Q98" s="44"/>
      <c r="T98" s="44"/>
      <c r="Y98" s="44"/>
    </row>
    <row r="99" spans="1:25" ht="15.6" x14ac:dyDescent="0.25">
      <c r="A99" s="137" t="s">
        <v>17</v>
      </c>
      <c r="B99" s="138"/>
      <c r="C99" s="139" t="s">
        <v>279</v>
      </c>
      <c r="D99" s="140"/>
      <c r="E99" s="137" t="s">
        <v>459</v>
      </c>
      <c r="F99" s="138"/>
      <c r="G99" s="81" t="s">
        <v>352</v>
      </c>
      <c r="H99" s="137"/>
      <c r="I99" s="138"/>
      <c r="J99" s="81" t="s">
        <v>482</v>
      </c>
      <c r="K99" s="81" t="s">
        <v>483</v>
      </c>
      <c r="L99" s="24">
        <v>2</v>
      </c>
      <c r="M99" s="25">
        <v>12</v>
      </c>
      <c r="N99" s="47">
        <f t="shared" si="1"/>
        <v>24</v>
      </c>
      <c r="O99" s="81" t="s">
        <v>59</v>
      </c>
      <c r="P99" s="44"/>
      <c r="Q99" s="44"/>
      <c r="T99" s="44"/>
      <c r="Y99" s="44"/>
    </row>
    <row r="100" spans="1:25" ht="15.6" x14ac:dyDescent="0.25">
      <c r="A100" s="137" t="s">
        <v>17</v>
      </c>
      <c r="B100" s="138"/>
      <c r="C100" s="139" t="s">
        <v>279</v>
      </c>
      <c r="D100" s="140"/>
      <c r="E100" s="137" t="s">
        <v>459</v>
      </c>
      <c r="F100" s="138"/>
      <c r="G100" s="81" t="s">
        <v>469</v>
      </c>
      <c r="H100" s="137"/>
      <c r="I100" s="138"/>
      <c r="J100" s="81" t="s">
        <v>484</v>
      </c>
      <c r="K100" s="81" t="s">
        <v>485</v>
      </c>
      <c r="L100" s="24">
        <v>1</v>
      </c>
      <c r="M100" s="25">
        <v>218.15</v>
      </c>
      <c r="N100" s="47">
        <f t="shared" si="1"/>
        <v>218.15</v>
      </c>
      <c r="O100" s="81" t="s">
        <v>59</v>
      </c>
      <c r="P100" s="44"/>
      <c r="Q100" s="44"/>
      <c r="T100" s="44"/>
      <c r="Y100" s="44"/>
    </row>
    <row r="101" spans="1:25" ht="15.6" x14ac:dyDescent="0.25">
      <c r="A101" s="137" t="s">
        <v>17</v>
      </c>
      <c r="B101" s="138"/>
      <c r="C101" s="139" t="s">
        <v>279</v>
      </c>
      <c r="D101" s="140"/>
      <c r="E101" s="137" t="s">
        <v>459</v>
      </c>
      <c r="F101" s="138"/>
      <c r="G101" s="81" t="s">
        <v>352</v>
      </c>
      <c r="H101" s="137"/>
      <c r="I101" s="138"/>
      <c r="J101" s="81" t="s">
        <v>486</v>
      </c>
      <c r="K101" s="81" t="s">
        <v>487</v>
      </c>
      <c r="L101" s="24">
        <v>3</v>
      </c>
      <c r="M101" s="25">
        <v>10</v>
      </c>
      <c r="N101" s="47">
        <f t="shared" si="1"/>
        <v>30</v>
      </c>
      <c r="O101" s="81" t="s">
        <v>59</v>
      </c>
      <c r="P101" s="44"/>
      <c r="Q101" s="44"/>
      <c r="T101" s="44"/>
      <c r="Y101" s="44"/>
    </row>
    <row r="102" spans="1:25" ht="15.6" x14ac:dyDescent="0.25">
      <c r="A102" s="137" t="s">
        <v>17</v>
      </c>
      <c r="B102" s="138"/>
      <c r="C102" s="139" t="s">
        <v>279</v>
      </c>
      <c r="D102" s="140"/>
      <c r="E102" s="137" t="s">
        <v>459</v>
      </c>
      <c r="F102" s="138"/>
      <c r="G102" s="81" t="s">
        <v>352</v>
      </c>
      <c r="H102" s="137"/>
      <c r="I102" s="138"/>
      <c r="J102" s="81" t="s">
        <v>488</v>
      </c>
      <c r="K102" s="81" t="s">
        <v>489</v>
      </c>
      <c r="L102" s="24">
        <v>9</v>
      </c>
      <c r="M102" s="25">
        <v>35</v>
      </c>
      <c r="N102" s="47">
        <f t="shared" si="1"/>
        <v>315</v>
      </c>
      <c r="O102" s="81" t="s">
        <v>59</v>
      </c>
      <c r="P102" s="44"/>
      <c r="Q102" s="44"/>
      <c r="T102" s="44"/>
      <c r="Y102" s="44"/>
    </row>
    <row r="103" spans="1:25" ht="15.6" x14ac:dyDescent="0.25">
      <c r="A103" s="137" t="s">
        <v>17</v>
      </c>
      <c r="B103" s="138"/>
      <c r="C103" s="139" t="s">
        <v>490</v>
      </c>
      <c r="D103" s="140"/>
      <c r="E103" s="137" t="s">
        <v>459</v>
      </c>
      <c r="F103" s="138"/>
      <c r="G103" s="81" t="s">
        <v>460</v>
      </c>
      <c r="H103" s="137"/>
      <c r="I103" s="138"/>
      <c r="J103" s="81" t="s">
        <v>491</v>
      </c>
      <c r="K103" s="81" t="s">
        <v>492</v>
      </c>
      <c r="L103" s="24">
        <v>2</v>
      </c>
      <c r="M103" s="25">
        <v>441.75</v>
      </c>
      <c r="N103" s="47">
        <f t="shared" si="1"/>
        <v>883.5</v>
      </c>
      <c r="O103" s="81" t="s">
        <v>59</v>
      </c>
      <c r="P103" s="44"/>
      <c r="Q103" s="44"/>
      <c r="T103" s="44"/>
      <c r="Y103" s="44"/>
    </row>
    <row r="104" spans="1:25" ht="15.6" x14ac:dyDescent="0.25">
      <c r="A104" s="137" t="s">
        <v>17</v>
      </c>
      <c r="B104" s="138"/>
      <c r="C104" s="139" t="s">
        <v>490</v>
      </c>
      <c r="D104" s="140"/>
      <c r="E104" s="137" t="s">
        <v>459</v>
      </c>
      <c r="F104" s="138"/>
      <c r="G104" s="81" t="s">
        <v>460</v>
      </c>
      <c r="H104" s="137"/>
      <c r="I104" s="138"/>
      <c r="J104" s="81" t="s">
        <v>493</v>
      </c>
      <c r="K104" s="81">
        <v>107360</v>
      </c>
      <c r="L104" s="24">
        <v>1</v>
      </c>
      <c r="M104" s="25">
        <v>771.75</v>
      </c>
      <c r="N104" s="47">
        <f t="shared" si="1"/>
        <v>771.75</v>
      </c>
      <c r="O104" s="81" t="s">
        <v>59</v>
      </c>
      <c r="P104" s="44"/>
      <c r="Q104" s="44"/>
      <c r="T104" s="44"/>
      <c r="Y104" s="44"/>
    </row>
    <row r="105" spans="1:25" ht="15.6" x14ac:dyDescent="0.25">
      <c r="A105" s="137" t="s">
        <v>17</v>
      </c>
      <c r="B105" s="138"/>
      <c r="C105" s="139" t="s">
        <v>490</v>
      </c>
      <c r="D105" s="140"/>
      <c r="E105" s="137" t="s">
        <v>459</v>
      </c>
      <c r="F105" s="138"/>
      <c r="G105" s="81" t="s">
        <v>460</v>
      </c>
      <c r="H105" s="137"/>
      <c r="I105" s="138"/>
      <c r="J105" s="81" t="s">
        <v>494</v>
      </c>
      <c r="K105" s="81" t="s">
        <v>495</v>
      </c>
      <c r="L105" s="24">
        <v>2</v>
      </c>
      <c r="M105" s="25">
        <v>426.75</v>
      </c>
      <c r="N105" s="47">
        <f t="shared" si="1"/>
        <v>853.5</v>
      </c>
      <c r="O105" s="81" t="s">
        <v>59</v>
      </c>
      <c r="P105" s="44"/>
      <c r="Q105" s="44"/>
      <c r="T105" s="44"/>
      <c r="Y105" s="44"/>
    </row>
    <row r="106" spans="1:25" ht="15.6" x14ac:dyDescent="0.25">
      <c r="A106" s="137" t="s">
        <v>17</v>
      </c>
      <c r="B106" s="138"/>
      <c r="C106" s="139" t="s">
        <v>279</v>
      </c>
      <c r="D106" s="140"/>
      <c r="E106" s="137" t="s">
        <v>459</v>
      </c>
      <c r="F106" s="138"/>
      <c r="G106" s="81" t="s">
        <v>496</v>
      </c>
      <c r="H106" s="137"/>
      <c r="I106" s="138"/>
      <c r="J106" s="81" t="s">
        <v>497</v>
      </c>
      <c r="K106" s="81" t="s">
        <v>498</v>
      </c>
      <c r="L106" s="24">
        <v>1</v>
      </c>
      <c r="M106" s="25">
        <v>224.4</v>
      </c>
      <c r="N106" s="47">
        <f t="shared" si="1"/>
        <v>224.4</v>
      </c>
      <c r="O106" s="81" t="s">
        <v>59</v>
      </c>
      <c r="P106" s="44"/>
      <c r="Q106" s="44"/>
      <c r="T106" s="44"/>
      <c r="Y106" s="44"/>
    </row>
    <row r="107" spans="1:25" ht="15.6" x14ac:dyDescent="0.25">
      <c r="A107" s="137" t="s">
        <v>17</v>
      </c>
      <c r="B107" s="138"/>
      <c r="C107" s="139" t="s">
        <v>279</v>
      </c>
      <c r="D107" s="140"/>
      <c r="E107" s="137" t="s">
        <v>459</v>
      </c>
      <c r="F107" s="138"/>
      <c r="G107" s="81" t="s">
        <v>496</v>
      </c>
      <c r="H107" s="137"/>
      <c r="I107" s="138"/>
      <c r="J107" s="81" t="s">
        <v>499</v>
      </c>
      <c r="K107" s="81" t="s">
        <v>500</v>
      </c>
      <c r="L107" s="24">
        <v>1</v>
      </c>
      <c r="M107" s="25">
        <v>291.60000000000002</v>
      </c>
      <c r="N107" s="47">
        <f t="shared" si="1"/>
        <v>291.60000000000002</v>
      </c>
      <c r="O107" s="81" t="s">
        <v>59</v>
      </c>
      <c r="P107" s="44"/>
      <c r="Q107" s="44"/>
      <c r="T107" s="44"/>
      <c r="Y107" s="44"/>
    </row>
    <row r="108" spans="1:25" ht="15.6" x14ac:dyDescent="0.25">
      <c r="A108" s="137" t="s">
        <v>17</v>
      </c>
      <c r="B108" s="138"/>
      <c r="C108" s="139" t="s">
        <v>490</v>
      </c>
      <c r="D108" s="140"/>
      <c r="E108" s="137" t="s">
        <v>402</v>
      </c>
      <c r="F108" s="138"/>
      <c r="G108" s="81" t="s">
        <v>501</v>
      </c>
      <c r="H108" s="137"/>
      <c r="I108" s="138"/>
      <c r="J108" s="81" t="s">
        <v>502</v>
      </c>
      <c r="K108" s="81" t="s">
        <v>503</v>
      </c>
      <c r="L108" s="24">
        <v>2</v>
      </c>
      <c r="M108" s="25">
        <v>699.09</v>
      </c>
      <c r="N108" s="47">
        <f t="shared" si="1"/>
        <v>1398.18</v>
      </c>
      <c r="O108" s="81" t="s">
        <v>59</v>
      </c>
      <c r="P108" s="44"/>
      <c r="Q108" s="44"/>
      <c r="T108" s="44"/>
      <c r="Y108" s="44"/>
    </row>
    <row r="109" spans="1:25" ht="15.6" x14ac:dyDescent="0.25">
      <c r="A109" s="137" t="s">
        <v>17</v>
      </c>
      <c r="B109" s="138"/>
      <c r="C109" s="139" t="s">
        <v>279</v>
      </c>
      <c r="D109" s="140"/>
      <c r="E109" s="137" t="s">
        <v>402</v>
      </c>
      <c r="F109" s="138"/>
      <c r="G109" s="81" t="s">
        <v>352</v>
      </c>
      <c r="H109" s="137"/>
      <c r="I109" s="138"/>
      <c r="J109" s="81" t="s">
        <v>504</v>
      </c>
      <c r="K109" s="81" t="s">
        <v>505</v>
      </c>
      <c r="L109" s="24">
        <v>6</v>
      </c>
      <c r="M109" s="25">
        <v>69.47</v>
      </c>
      <c r="N109" s="47">
        <f t="shared" si="1"/>
        <v>416.82</v>
      </c>
      <c r="O109" s="81" t="s">
        <v>59</v>
      </c>
      <c r="P109" s="44"/>
      <c r="Q109" s="44"/>
      <c r="T109" s="44"/>
      <c r="Y109" s="44"/>
    </row>
    <row r="110" spans="1:25" ht="15.6" x14ac:dyDescent="0.25">
      <c r="A110" s="137" t="s">
        <v>17</v>
      </c>
      <c r="B110" s="138"/>
      <c r="C110" s="139" t="s">
        <v>279</v>
      </c>
      <c r="D110" s="140"/>
      <c r="E110" s="137" t="s">
        <v>402</v>
      </c>
      <c r="F110" s="138"/>
      <c r="G110" s="81" t="s">
        <v>352</v>
      </c>
      <c r="H110" s="137"/>
      <c r="I110" s="138"/>
      <c r="J110" s="81" t="s">
        <v>506</v>
      </c>
      <c r="K110" s="81">
        <v>1861430</v>
      </c>
      <c r="L110" s="24">
        <v>2</v>
      </c>
      <c r="M110" s="25">
        <v>260.99</v>
      </c>
      <c r="N110" s="47">
        <f t="shared" si="1"/>
        <v>521.98</v>
      </c>
      <c r="O110" s="81" t="s">
        <v>59</v>
      </c>
      <c r="P110" s="44"/>
      <c r="Q110" s="44"/>
      <c r="T110" s="44"/>
      <c r="Y110" s="44"/>
    </row>
    <row r="111" spans="1:25" ht="15.6" x14ac:dyDescent="0.25">
      <c r="A111" s="137" t="s">
        <v>17</v>
      </c>
      <c r="B111" s="138"/>
      <c r="C111" s="139" t="s">
        <v>279</v>
      </c>
      <c r="D111" s="140"/>
      <c r="E111" s="137" t="s">
        <v>402</v>
      </c>
      <c r="F111" s="138"/>
      <c r="G111" s="81" t="s">
        <v>352</v>
      </c>
      <c r="H111" s="137"/>
      <c r="I111" s="138"/>
      <c r="J111" s="81" t="s">
        <v>507</v>
      </c>
      <c r="K111" s="81" t="s">
        <v>508</v>
      </c>
      <c r="L111" s="24">
        <v>1</v>
      </c>
      <c r="M111" s="25">
        <v>530.58000000000004</v>
      </c>
      <c r="N111" s="47">
        <f t="shared" si="1"/>
        <v>530.58000000000004</v>
      </c>
      <c r="O111" s="81" t="s">
        <v>59</v>
      </c>
      <c r="P111" s="44"/>
      <c r="Q111" s="44"/>
      <c r="T111" s="44"/>
      <c r="Y111" s="44"/>
    </row>
    <row r="112" spans="1:25" ht="15.6" x14ac:dyDescent="0.25">
      <c r="A112" s="137" t="s">
        <v>17</v>
      </c>
      <c r="B112" s="138"/>
      <c r="C112" s="139" t="s">
        <v>279</v>
      </c>
      <c r="D112" s="140"/>
      <c r="E112" s="137" t="s">
        <v>402</v>
      </c>
      <c r="F112" s="138"/>
      <c r="G112" s="81" t="s">
        <v>352</v>
      </c>
      <c r="H112" s="137"/>
      <c r="I112" s="138"/>
      <c r="J112" s="81" t="s">
        <v>509</v>
      </c>
      <c r="K112" s="81" t="s">
        <v>510</v>
      </c>
      <c r="L112" s="24">
        <v>1</v>
      </c>
      <c r="M112" s="25">
        <v>675.12</v>
      </c>
      <c r="N112" s="47">
        <f t="shared" si="1"/>
        <v>675.12</v>
      </c>
      <c r="O112" s="81" t="s">
        <v>59</v>
      </c>
      <c r="P112" s="44"/>
      <c r="Q112" s="44"/>
      <c r="T112" s="44"/>
      <c r="Y112" s="44"/>
    </row>
    <row r="113" spans="1:25" ht="15.6" x14ac:dyDescent="0.25">
      <c r="A113" s="137" t="s">
        <v>17</v>
      </c>
      <c r="B113" s="138"/>
      <c r="C113" s="139" t="s">
        <v>279</v>
      </c>
      <c r="D113" s="140"/>
      <c r="E113" s="137" t="s">
        <v>402</v>
      </c>
      <c r="F113" s="138"/>
      <c r="G113" s="81" t="s">
        <v>352</v>
      </c>
      <c r="H113" s="137"/>
      <c r="I113" s="138"/>
      <c r="J113" s="81" t="s">
        <v>511</v>
      </c>
      <c r="K113" s="81" t="s">
        <v>512</v>
      </c>
      <c r="L113" s="24">
        <v>1</v>
      </c>
      <c r="M113" s="25">
        <v>637.12</v>
      </c>
      <c r="N113" s="47">
        <f t="shared" si="1"/>
        <v>637.12</v>
      </c>
      <c r="O113" s="81" t="s">
        <v>59</v>
      </c>
      <c r="P113" s="44"/>
      <c r="Q113" s="44"/>
      <c r="T113" s="44"/>
      <c r="Y113" s="44"/>
    </row>
    <row r="114" spans="1:25" ht="15.6" x14ac:dyDescent="0.25">
      <c r="A114" s="137" t="s">
        <v>266</v>
      </c>
      <c r="B114" s="138"/>
      <c r="C114" s="139" t="s">
        <v>279</v>
      </c>
      <c r="D114" s="140"/>
      <c r="E114" s="137" t="s">
        <v>423</v>
      </c>
      <c r="F114" s="138"/>
      <c r="G114" s="81"/>
      <c r="H114" s="137"/>
      <c r="I114" s="138"/>
      <c r="J114" s="81" t="s">
        <v>513</v>
      </c>
      <c r="K114" s="81" t="s">
        <v>514</v>
      </c>
      <c r="L114" s="24">
        <v>21</v>
      </c>
      <c r="M114" s="25">
        <v>357.88</v>
      </c>
      <c r="N114" s="47">
        <f t="shared" si="1"/>
        <v>7515.48</v>
      </c>
      <c r="O114" s="81" t="s">
        <v>59</v>
      </c>
      <c r="P114" s="44"/>
      <c r="Q114" s="44"/>
      <c r="T114" s="44"/>
      <c r="Y114" s="44"/>
    </row>
    <row r="115" spans="1:25" ht="46.8" x14ac:dyDescent="0.25">
      <c r="A115" s="137" t="s">
        <v>266</v>
      </c>
      <c r="B115" s="138"/>
      <c r="C115" s="139" t="s">
        <v>279</v>
      </c>
      <c r="D115" s="140"/>
      <c r="E115" s="137" t="s">
        <v>515</v>
      </c>
      <c r="F115" s="138"/>
      <c r="G115" s="81" t="s">
        <v>516</v>
      </c>
      <c r="H115" s="137"/>
      <c r="I115" s="138"/>
      <c r="J115" s="81" t="s">
        <v>369</v>
      </c>
      <c r="K115" s="81" t="s">
        <v>517</v>
      </c>
      <c r="L115" s="24">
        <v>1</v>
      </c>
      <c r="M115" s="25">
        <v>262.33</v>
      </c>
      <c r="N115" s="47">
        <f t="shared" si="1"/>
        <v>262.33</v>
      </c>
      <c r="O115" s="81" t="s">
        <v>209</v>
      </c>
      <c r="P115" s="44"/>
      <c r="Q115" s="44"/>
      <c r="T115" s="44"/>
      <c r="Y115" s="44"/>
    </row>
    <row r="116" spans="1:25" ht="46.8" x14ac:dyDescent="0.25">
      <c r="A116" s="137" t="s">
        <v>17</v>
      </c>
      <c r="B116" s="138"/>
      <c r="C116" s="139" t="s">
        <v>490</v>
      </c>
      <c r="D116" s="140"/>
      <c r="E116" s="137" t="s">
        <v>515</v>
      </c>
      <c r="F116" s="138"/>
      <c r="G116" s="81" t="s">
        <v>518</v>
      </c>
      <c r="H116" s="137"/>
      <c r="I116" s="138"/>
      <c r="J116" s="81" t="s">
        <v>519</v>
      </c>
      <c r="K116" s="81" t="s">
        <v>520</v>
      </c>
      <c r="L116" s="24">
        <v>1</v>
      </c>
      <c r="M116" s="25">
        <v>128.38999999999999</v>
      </c>
      <c r="N116" s="47">
        <f t="shared" si="1"/>
        <v>128.38999999999999</v>
      </c>
      <c r="O116" s="81" t="s">
        <v>209</v>
      </c>
      <c r="P116" s="44"/>
      <c r="Q116" s="44"/>
      <c r="T116" s="44"/>
      <c r="Y116" s="44"/>
    </row>
    <row r="117" spans="1:25" ht="46.8" x14ac:dyDescent="0.25">
      <c r="A117" s="137" t="s">
        <v>17</v>
      </c>
      <c r="B117" s="138"/>
      <c r="C117" s="139" t="s">
        <v>279</v>
      </c>
      <c r="D117" s="140"/>
      <c r="E117" s="137" t="s">
        <v>515</v>
      </c>
      <c r="F117" s="138"/>
      <c r="G117" s="81" t="s">
        <v>521</v>
      </c>
      <c r="H117" s="137"/>
      <c r="I117" s="138"/>
      <c r="J117" s="81" t="s">
        <v>522</v>
      </c>
      <c r="K117" s="81">
        <v>268602</v>
      </c>
      <c r="L117" s="24">
        <v>1</v>
      </c>
      <c r="M117" s="25">
        <v>212.01</v>
      </c>
      <c r="N117" s="47">
        <f t="shared" si="1"/>
        <v>212.01</v>
      </c>
      <c r="O117" s="81" t="s">
        <v>209</v>
      </c>
      <c r="P117" s="44"/>
      <c r="Q117" s="44"/>
      <c r="T117" s="44"/>
      <c r="Y117" s="44"/>
    </row>
    <row r="118" spans="1:25" ht="46.8" x14ac:dyDescent="0.25">
      <c r="A118" s="137" t="s">
        <v>17</v>
      </c>
      <c r="B118" s="138"/>
      <c r="C118" s="139" t="s">
        <v>279</v>
      </c>
      <c r="D118" s="140"/>
      <c r="E118" s="137" t="s">
        <v>515</v>
      </c>
      <c r="F118" s="138"/>
      <c r="G118" s="81" t="s">
        <v>371</v>
      </c>
      <c r="H118" s="137"/>
      <c r="I118" s="138"/>
      <c r="J118" s="81" t="s">
        <v>523</v>
      </c>
      <c r="K118" s="81" t="s">
        <v>524</v>
      </c>
      <c r="L118" s="24">
        <v>1</v>
      </c>
      <c r="M118" s="25">
        <v>316.8</v>
      </c>
      <c r="N118" s="47">
        <f t="shared" si="1"/>
        <v>316.8</v>
      </c>
      <c r="O118" s="81" t="s">
        <v>209</v>
      </c>
      <c r="P118" s="44"/>
      <c r="Q118" s="44"/>
      <c r="T118" s="44"/>
      <c r="Y118" s="44"/>
    </row>
    <row r="119" spans="1:25" ht="46.8" x14ac:dyDescent="0.25">
      <c r="A119" s="137" t="s">
        <v>17</v>
      </c>
      <c r="B119" s="138"/>
      <c r="C119" s="139" t="s">
        <v>279</v>
      </c>
      <c r="D119" s="140"/>
      <c r="E119" s="137" t="s">
        <v>515</v>
      </c>
      <c r="F119" s="138"/>
      <c r="G119" s="81" t="s">
        <v>525</v>
      </c>
      <c r="H119" s="137"/>
      <c r="I119" s="138"/>
      <c r="J119" s="81" t="s">
        <v>526</v>
      </c>
      <c r="K119" s="81">
        <v>302189</v>
      </c>
      <c r="L119" s="24">
        <v>1</v>
      </c>
      <c r="M119" s="25">
        <v>676.29</v>
      </c>
      <c r="N119" s="47">
        <f t="shared" si="1"/>
        <v>676.29</v>
      </c>
      <c r="O119" s="81" t="s">
        <v>209</v>
      </c>
      <c r="P119" s="44"/>
      <c r="Q119" s="44"/>
      <c r="T119" s="44"/>
      <c r="Y119" s="44"/>
    </row>
    <row r="120" spans="1:25" ht="46.8" x14ac:dyDescent="0.25">
      <c r="A120" s="137" t="s">
        <v>17</v>
      </c>
      <c r="B120" s="138"/>
      <c r="C120" s="139" t="s">
        <v>279</v>
      </c>
      <c r="D120" s="140"/>
      <c r="E120" s="137" t="s">
        <v>515</v>
      </c>
      <c r="F120" s="138"/>
      <c r="G120" s="81" t="s">
        <v>527</v>
      </c>
      <c r="H120" s="137"/>
      <c r="I120" s="138"/>
      <c r="J120" s="81" t="s">
        <v>528</v>
      </c>
      <c r="K120" s="81" t="s">
        <v>529</v>
      </c>
      <c r="L120" s="24">
        <v>2</v>
      </c>
      <c r="M120" s="25">
        <v>28.25</v>
      </c>
      <c r="N120" s="47">
        <f t="shared" si="1"/>
        <v>56.5</v>
      </c>
      <c r="O120" s="81" t="s">
        <v>209</v>
      </c>
      <c r="P120" s="44"/>
      <c r="Q120" s="44"/>
      <c r="T120" s="44"/>
      <c r="Y120" s="44"/>
    </row>
    <row r="121" spans="1:25" ht="46.8" x14ac:dyDescent="0.25">
      <c r="A121" s="137" t="s">
        <v>17</v>
      </c>
      <c r="B121" s="138"/>
      <c r="C121" s="139" t="s">
        <v>279</v>
      </c>
      <c r="D121" s="140"/>
      <c r="E121" s="137" t="s">
        <v>515</v>
      </c>
      <c r="F121" s="138"/>
      <c r="G121" s="81" t="s">
        <v>527</v>
      </c>
      <c r="H121" s="137"/>
      <c r="I121" s="138"/>
      <c r="J121" s="81" t="s">
        <v>530</v>
      </c>
      <c r="K121" s="81" t="s">
        <v>531</v>
      </c>
      <c r="L121" s="24">
        <v>2</v>
      </c>
      <c r="M121" s="25">
        <v>31.17</v>
      </c>
      <c r="N121" s="47">
        <f t="shared" si="1"/>
        <v>62.34</v>
      </c>
      <c r="O121" s="81" t="s">
        <v>209</v>
      </c>
      <c r="P121" s="44"/>
      <c r="Q121" s="44"/>
      <c r="T121" s="44"/>
      <c r="Y121" s="44"/>
    </row>
    <row r="122" spans="1:25" ht="46.8" x14ac:dyDescent="0.25">
      <c r="A122" s="137" t="s">
        <v>17</v>
      </c>
      <c r="B122" s="138"/>
      <c r="C122" s="139" t="s">
        <v>279</v>
      </c>
      <c r="D122" s="140"/>
      <c r="E122" s="137" t="s">
        <v>515</v>
      </c>
      <c r="F122" s="138"/>
      <c r="G122" s="81" t="s">
        <v>532</v>
      </c>
      <c r="H122" s="137"/>
      <c r="I122" s="138"/>
      <c r="J122" s="81" t="s">
        <v>533</v>
      </c>
      <c r="K122" s="81" t="s">
        <v>534</v>
      </c>
      <c r="L122" s="24">
        <v>2</v>
      </c>
      <c r="M122" s="25">
        <v>82.08</v>
      </c>
      <c r="N122" s="47">
        <f t="shared" si="1"/>
        <v>164.16</v>
      </c>
      <c r="O122" s="81" t="s">
        <v>209</v>
      </c>
      <c r="P122" s="44"/>
      <c r="Q122" s="44"/>
      <c r="T122" s="44"/>
      <c r="Y122" s="44"/>
    </row>
    <row r="123" spans="1:25" ht="46.8" x14ac:dyDescent="0.25">
      <c r="A123" s="137" t="s">
        <v>17</v>
      </c>
      <c r="B123" s="138"/>
      <c r="C123" s="139" t="s">
        <v>279</v>
      </c>
      <c r="D123" s="140"/>
      <c r="E123" s="137" t="s">
        <v>515</v>
      </c>
      <c r="F123" s="138"/>
      <c r="G123" s="81" t="s">
        <v>535</v>
      </c>
      <c r="H123" s="137"/>
      <c r="I123" s="138"/>
      <c r="J123" s="81" t="s">
        <v>536</v>
      </c>
      <c r="K123" s="81" t="s">
        <v>537</v>
      </c>
      <c r="L123" s="24">
        <v>1</v>
      </c>
      <c r="M123" s="25">
        <v>511.02</v>
      </c>
      <c r="N123" s="47">
        <f t="shared" si="1"/>
        <v>511.02</v>
      </c>
      <c r="O123" s="81" t="s">
        <v>209</v>
      </c>
      <c r="P123" s="44"/>
      <c r="Q123" s="44"/>
      <c r="T123" s="44"/>
      <c r="Y123" s="44"/>
    </row>
    <row r="124" spans="1:25" ht="46.8" x14ac:dyDescent="0.25">
      <c r="A124" s="137" t="s">
        <v>17</v>
      </c>
      <c r="B124" s="138"/>
      <c r="C124" s="139" t="s">
        <v>279</v>
      </c>
      <c r="D124" s="140"/>
      <c r="E124" s="137" t="s">
        <v>515</v>
      </c>
      <c r="F124" s="138"/>
      <c r="G124" s="81" t="s">
        <v>538</v>
      </c>
      <c r="H124" s="137"/>
      <c r="I124" s="138"/>
      <c r="J124" s="81" t="s">
        <v>539</v>
      </c>
      <c r="K124" s="81" t="s">
        <v>540</v>
      </c>
      <c r="L124" s="24">
        <v>1</v>
      </c>
      <c r="M124" s="25">
        <v>19203.95</v>
      </c>
      <c r="N124" s="47">
        <f t="shared" si="1"/>
        <v>19203.95</v>
      </c>
      <c r="O124" s="81" t="s">
        <v>209</v>
      </c>
      <c r="P124" s="44"/>
      <c r="Q124" s="44"/>
      <c r="T124" s="44"/>
      <c r="Y124" s="44"/>
    </row>
    <row r="125" spans="1:25" ht="46.8" x14ac:dyDescent="0.25">
      <c r="A125" s="137" t="s">
        <v>265</v>
      </c>
      <c r="B125" s="138"/>
      <c r="C125" s="139" t="s">
        <v>279</v>
      </c>
      <c r="D125" s="140"/>
      <c r="E125" s="137" t="s">
        <v>515</v>
      </c>
      <c r="F125" s="138"/>
      <c r="G125" s="81" t="s">
        <v>541</v>
      </c>
      <c r="H125" s="137"/>
      <c r="I125" s="138"/>
      <c r="J125" s="81" t="s">
        <v>542</v>
      </c>
      <c r="K125" s="81" t="s">
        <v>543</v>
      </c>
      <c r="L125" s="24">
        <v>1</v>
      </c>
      <c r="M125" s="25">
        <v>356.06</v>
      </c>
      <c r="N125" s="47">
        <f t="shared" si="1"/>
        <v>356.06</v>
      </c>
      <c r="O125" s="81" t="s">
        <v>209</v>
      </c>
      <c r="P125" s="44"/>
      <c r="Q125" s="44"/>
      <c r="T125" s="44"/>
      <c r="Y125" s="44"/>
    </row>
    <row r="126" spans="1:25" ht="46.8" x14ac:dyDescent="0.25">
      <c r="A126" s="137" t="s">
        <v>265</v>
      </c>
      <c r="B126" s="138"/>
      <c r="C126" s="139" t="s">
        <v>279</v>
      </c>
      <c r="D126" s="140"/>
      <c r="E126" s="137" t="s">
        <v>515</v>
      </c>
      <c r="F126" s="138"/>
      <c r="G126" s="81" t="s">
        <v>544</v>
      </c>
      <c r="H126" s="137"/>
      <c r="I126" s="138"/>
      <c r="J126" s="81" t="s">
        <v>545</v>
      </c>
      <c r="K126" s="81" t="s">
        <v>546</v>
      </c>
      <c r="L126" s="24">
        <v>1</v>
      </c>
      <c r="M126" s="25">
        <v>11.42</v>
      </c>
      <c r="N126" s="47">
        <f t="shared" si="1"/>
        <v>11.42</v>
      </c>
      <c r="O126" s="81" t="s">
        <v>209</v>
      </c>
      <c r="P126" s="44"/>
      <c r="Q126" s="44"/>
      <c r="T126" s="44"/>
      <c r="Y126" s="44"/>
    </row>
    <row r="127" spans="1:25" ht="46.8" x14ac:dyDescent="0.25">
      <c r="A127" s="137" t="s">
        <v>265</v>
      </c>
      <c r="B127" s="138"/>
      <c r="C127" s="139" t="s">
        <v>279</v>
      </c>
      <c r="D127" s="140"/>
      <c r="E127" s="137" t="s">
        <v>515</v>
      </c>
      <c r="F127" s="138"/>
      <c r="G127" s="81" t="s">
        <v>547</v>
      </c>
      <c r="H127" s="137"/>
      <c r="I127" s="138"/>
      <c r="J127" s="81" t="s">
        <v>548</v>
      </c>
      <c r="K127" s="81" t="s">
        <v>549</v>
      </c>
      <c r="L127" s="24">
        <v>1</v>
      </c>
      <c r="M127" s="25">
        <v>1979.4</v>
      </c>
      <c r="N127" s="47">
        <f t="shared" si="1"/>
        <v>1979.4</v>
      </c>
      <c r="O127" s="81" t="s">
        <v>209</v>
      </c>
      <c r="P127" s="44"/>
      <c r="Q127" s="44"/>
      <c r="T127" s="44"/>
      <c r="Y127" s="44"/>
    </row>
    <row r="128" spans="1:25" ht="46.8" x14ac:dyDescent="0.25">
      <c r="A128" s="137" t="s">
        <v>266</v>
      </c>
      <c r="B128" s="138"/>
      <c r="C128" s="139" t="s">
        <v>279</v>
      </c>
      <c r="D128" s="140"/>
      <c r="E128" s="137" t="s">
        <v>515</v>
      </c>
      <c r="F128" s="138"/>
      <c r="G128" s="81" t="s">
        <v>550</v>
      </c>
      <c r="H128" s="137"/>
      <c r="I128" s="138"/>
      <c r="J128" s="81" t="s">
        <v>551</v>
      </c>
      <c r="K128" s="81" t="s">
        <v>552</v>
      </c>
      <c r="L128" s="24">
        <v>2</v>
      </c>
      <c r="M128" s="25">
        <v>47.83</v>
      </c>
      <c r="N128" s="47">
        <f t="shared" ref="N128:N185" si="2">$L128*$M128</f>
        <v>95.66</v>
      </c>
      <c r="O128" s="81" t="s">
        <v>209</v>
      </c>
      <c r="P128" s="44"/>
      <c r="Q128" s="44"/>
      <c r="T128" s="44"/>
      <c r="Y128" s="44"/>
    </row>
    <row r="129" spans="1:25" ht="46.8" x14ac:dyDescent="0.25">
      <c r="A129" s="137" t="s">
        <v>266</v>
      </c>
      <c r="B129" s="138"/>
      <c r="C129" s="139" t="s">
        <v>279</v>
      </c>
      <c r="D129" s="140"/>
      <c r="E129" s="137" t="s">
        <v>515</v>
      </c>
      <c r="F129" s="138"/>
      <c r="G129" s="81" t="s">
        <v>553</v>
      </c>
      <c r="H129" s="137"/>
      <c r="I129" s="138"/>
      <c r="J129" s="81" t="s">
        <v>554</v>
      </c>
      <c r="K129" s="81" t="s">
        <v>555</v>
      </c>
      <c r="L129" s="24">
        <v>10</v>
      </c>
      <c r="M129" s="25">
        <v>235.59</v>
      </c>
      <c r="N129" s="47">
        <f t="shared" si="2"/>
        <v>2355.9</v>
      </c>
      <c r="O129" s="81" t="s">
        <v>209</v>
      </c>
      <c r="P129" s="44"/>
      <c r="Q129" s="44"/>
      <c r="T129" s="44"/>
      <c r="Y129" s="44"/>
    </row>
    <row r="130" spans="1:25" ht="46.8" x14ac:dyDescent="0.25">
      <c r="A130" s="137" t="s">
        <v>266</v>
      </c>
      <c r="B130" s="138"/>
      <c r="C130" s="139" t="s">
        <v>279</v>
      </c>
      <c r="D130" s="140"/>
      <c r="E130" s="137" t="s">
        <v>515</v>
      </c>
      <c r="F130" s="138"/>
      <c r="G130" s="81" t="s">
        <v>556</v>
      </c>
      <c r="H130" s="137"/>
      <c r="I130" s="138"/>
      <c r="J130" s="81" t="s">
        <v>557</v>
      </c>
      <c r="K130" s="81" t="s">
        <v>558</v>
      </c>
      <c r="L130" s="24">
        <v>2</v>
      </c>
      <c r="M130" s="25">
        <v>51.13</v>
      </c>
      <c r="N130" s="47">
        <f t="shared" si="2"/>
        <v>102.26</v>
      </c>
      <c r="O130" s="81" t="s">
        <v>209</v>
      </c>
      <c r="P130" s="44"/>
      <c r="Q130" s="44"/>
      <c r="T130" s="44"/>
      <c r="Y130" s="44"/>
    </row>
    <row r="131" spans="1:25" ht="46.8" x14ac:dyDescent="0.25">
      <c r="A131" s="137" t="s">
        <v>31</v>
      </c>
      <c r="B131" s="138"/>
      <c r="C131" s="139" t="s">
        <v>291</v>
      </c>
      <c r="D131" s="140"/>
      <c r="E131" s="137" t="s">
        <v>47</v>
      </c>
      <c r="F131" s="138"/>
      <c r="G131" s="81" t="s">
        <v>559</v>
      </c>
      <c r="H131" s="137"/>
      <c r="I131" s="138"/>
      <c r="J131" s="81" t="s">
        <v>560</v>
      </c>
      <c r="K131" s="81" t="s">
        <v>561</v>
      </c>
      <c r="L131" s="24">
        <v>1</v>
      </c>
      <c r="M131" s="25">
        <v>1272</v>
      </c>
      <c r="N131" s="47">
        <f t="shared" si="2"/>
        <v>1272</v>
      </c>
      <c r="O131" s="81" t="s">
        <v>209</v>
      </c>
      <c r="P131" s="44"/>
      <c r="Q131" s="44"/>
      <c r="T131" s="44"/>
      <c r="Y131" s="44"/>
    </row>
    <row r="132" spans="1:25" ht="46.8" x14ac:dyDescent="0.25">
      <c r="A132" s="137" t="s">
        <v>31</v>
      </c>
      <c r="B132" s="138"/>
      <c r="C132" s="139" t="s">
        <v>279</v>
      </c>
      <c r="D132" s="140"/>
      <c r="E132" s="137" t="s">
        <v>47</v>
      </c>
      <c r="F132" s="138"/>
      <c r="G132" s="81"/>
      <c r="H132" s="137"/>
      <c r="I132" s="138"/>
      <c r="J132" s="81" t="s">
        <v>562</v>
      </c>
      <c r="K132" s="81" t="s">
        <v>563</v>
      </c>
      <c r="L132" s="24">
        <v>1</v>
      </c>
      <c r="M132" s="25">
        <v>19</v>
      </c>
      <c r="N132" s="47">
        <f t="shared" si="2"/>
        <v>19</v>
      </c>
      <c r="O132" s="81" t="s">
        <v>209</v>
      </c>
      <c r="P132" s="44"/>
      <c r="Q132" s="44"/>
      <c r="T132" s="44"/>
      <c r="Y132" s="44"/>
    </row>
    <row r="133" spans="1:25" ht="46.8" x14ac:dyDescent="0.25">
      <c r="A133" s="137" t="s">
        <v>31</v>
      </c>
      <c r="B133" s="138"/>
      <c r="C133" s="139" t="s">
        <v>279</v>
      </c>
      <c r="D133" s="140"/>
      <c r="E133" s="137" t="s">
        <v>47</v>
      </c>
      <c r="F133" s="138"/>
      <c r="G133" s="81"/>
      <c r="H133" s="137"/>
      <c r="I133" s="138"/>
      <c r="J133" s="81" t="s">
        <v>564</v>
      </c>
      <c r="K133" s="81" t="s">
        <v>565</v>
      </c>
      <c r="L133" s="24">
        <v>1</v>
      </c>
      <c r="M133" s="25">
        <v>19</v>
      </c>
      <c r="N133" s="47">
        <f t="shared" si="2"/>
        <v>19</v>
      </c>
      <c r="O133" s="81" t="s">
        <v>209</v>
      </c>
      <c r="P133" s="44"/>
      <c r="Q133" s="44"/>
      <c r="T133" s="44"/>
      <c r="Y133" s="44"/>
    </row>
    <row r="134" spans="1:25" ht="46.8" x14ac:dyDescent="0.25">
      <c r="A134" s="137" t="s">
        <v>31</v>
      </c>
      <c r="B134" s="138"/>
      <c r="C134" s="139" t="s">
        <v>279</v>
      </c>
      <c r="D134" s="140"/>
      <c r="E134" s="137" t="s">
        <v>47</v>
      </c>
      <c r="F134" s="138"/>
      <c r="G134" s="81" t="s">
        <v>352</v>
      </c>
      <c r="H134" s="137"/>
      <c r="I134" s="138"/>
      <c r="J134" s="81" t="s">
        <v>566</v>
      </c>
      <c r="K134" s="81" t="s">
        <v>567</v>
      </c>
      <c r="L134" s="24">
        <v>17</v>
      </c>
      <c r="M134" s="25">
        <v>295</v>
      </c>
      <c r="N134" s="47">
        <f t="shared" si="2"/>
        <v>5015</v>
      </c>
      <c r="O134" s="81" t="s">
        <v>209</v>
      </c>
      <c r="P134" s="44"/>
      <c r="Q134" s="44"/>
      <c r="T134" s="44"/>
      <c r="Y134" s="44"/>
    </row>
    <row r="135" spans="1:25" ht="46.8" x14ac:dyDescent="0.25">
      <c r="A135" s="137" t="s">
        <v>17</v>
      </c>
      <c r="B135" s="138"/>
      <c r="C135" s="139" t="s">
        <v>279</v>
      </c>
      <c r="D135" s="140"/>
      <c r="E135" s="137" t="s">
        <v>47</v>
      </c>
      <c r="F135" s="138"/>
      <c r="G135" s="81" t="s">
        <v>568</v>
      </c>
      <c r="H135" s="137"/>
      <c r="I135" s="138"/>
      <c r="J135" s="81" t="s">
        <v>569</v>
      </c>
      <c r="K135" s="81" t="s">
        <v>570</v>
      </c>
      <c r="L135" s="24">
        <v>2</v>
      </c>
      <c r="M135" s="25">
        <v>25</v>
      </c>
      <c r="N135" s="47">
        <f t="shared" si="2"/>
        <v>50</v>
      </c>
      <c r="O135" s="81" t="s">
        <v>209</v>
      </c>
      <c r="P135" s="44"/>
      <c r="Q135" s="44"/>
      <c r="T135" s="44"/>
      <c r="Y135" s="44"/>
    </row>
    <row r="136" spans="1:25" ht="46.8" x14ac:dyDescent="0.25">
      <c r="A136" s="137" t="s">
        <v>266</v>
      </c>
      <c r="B136" s="138"/>
      <c r="C136" s="139" t="s">
        <v>279</v>
      </c>
      <c r="D136" s="140"/>
      <c r="E136" s="137" t="s">
        <v>47</v>
      </c>
      <c r="F136" s="138"/>
      <c r="G136" s="81" t="s">
        <v>571</v>
      </c>
      <c r="H136" s="137"/>
      <c r="I136" s="138"/>
      <c r="J136" s="81" t="s">
        <v>572</v>
      </c>
      <c r="K136" s="81" t="s">
        <v>573</v>
      </c>
      <c r="L136" s="24">
        <v>30</v>
      </c>
      <c r="M136" s="25">
        <v>5.5</v>
      </c>
      <c r="N136" s="47">
        <f t="shared" si="2"/>
        <v>165</v>
      </c>
      <c r="O136" s="81" t="s">
        <v>209</v>
      </c>
      <c r="P136" s="44"/>
      <c r="Q136" s="44"/>
      <c r="T136" s="44"/>
      <c r="Y136" s="44"/>
    </row>
    <row r="137" spans="1:25" ht="46.8" x14ac:dyDescent="0.25">
      <c r="A137" s="137" t="s">
        <v>25</v>
      </c>
      <c r="B137" s="138"/>
      <c r="C137" s="139" t="s">
        <v>304</v>
      </c>
      <c r="D137" s="140"/>
      <c r="E137" s="137" t="s">
        <v>574</v>
      </c>
      <c r="F137" s="138"/>
      <c r="G137" s="81" t="s">
        <v>575</v>
      </c>
      <c r="H137" s="137"/>
      <c r="I137" s="138"/>
      <c r="J137" s="81" t="s">
        <v>576</v>
      </c>
      <c r="K137" s="81" t="s">
        <v>577</v>
      </c>
      <c r="L137" s="24">
        <v>2</v>
      </c>
      <c r="M137" s="25">
        <v>1680</v>
      </c>
      <c r="N137" s="47">
        <f t="shared" si="2"/>
        <v>3360</v>
      </c>
      <c r="O137" s="81" t="s">
        <v>209</v>
      </c>
      <c r="P137" s="44"/>
      <c r="Q137" s="44"/>
      <c r="T137" s="44"/>
      <c r="Y137" s="44"/>
    </row>
    <row r="138" spans="1:25" ht="46.8" x14ac:dyDescent="0.25">
      <c r="A138" s="137" t="s">
        <v>25</v>
      </c>
      <c r="B138" s="138"/>
      <c r="C138" s="139" t="s">
        <v>279</v>
      </c>
      <c r="D138" s="140"/>
      <c r="E138" s="137" t="s">
        <v>574</v>
      </c>
      <c r="F138" s="138"/>
      <c r="G138" s="81" t="s">
        <v>578</v>
      </c>
      <c r="H138" s="137"/>
      <c r="I138" s="138"/>
      <c r="J138" s="81" t="s">
        <v>579</v>
      </c>
      <c r="K138" s="81">
        <v>513197</v>
      </c>
      <c r="L138" s="24">
        <v>1</v>
      </c>
      <c r="M138" s="25">
        <v>699.93</v>
      </c>
      <c r="N138" s="47">
        <f t="shared" si="2"/>
        <v>699.93</v>
      </c>
      <c r="O138" s="81" t="s">
        <v>209</v>
      </c>
      <c r="P138" s="44"/>
      <c r="Q138" s="44"/>
      <c r="T138" s="44"/>
      <c r="Y138" s="44"/>
    </row>
    <row r="139" spans="1:25" ht="46.8" x14ac:dyDescent="0.25">
      <c r="A139" s="137" t="s">
        <v>25</v>
      </c>
      <c r="B139" s="138"/>
      <c r="C139" s="139" t="s">
        <v>279</v>
      </c>
      <c r="D139" s="140"/>
      <c r="E139" s="137" t="s">
        <v>574</v>
      </c>
      <c r="F139" s="138"/>
      <c r="G139" s="81" t="s">
        <v>580</v>
      </c>
      <c r="H139" s="137"/>
      <c r="I139" s="138"/>
      <c r="J139" s="81" t="s">
        <v>581</v>
      </c>
      <c r="K139" s="81">
        <v>558127</v>
      </c>
      <c r="L139" s="24">
        <v>1</v>
      </c>
      <c r="M139" s="25">
        <v>175</v>
      </c>
      <c r="N139" s="47">
        <f t="shared" si="2"/>
        <v>175</v>
      </c>
      <c r="O139" s="81" t="s">
        <v>209</v>
      </c>
      <c r="P139" s="44"/>
      <c r="Q139" s="44"/>
      <c r="T139" s="44"/>
      <c r="Y139" s="44"/>
    </row>
    <row r="140" spans="1:25" ht="46.8" x14ac:dyDescent="0.25">
      <c r="A140" s="137" t="s">
        <v>25</v>
      </c>
      <c r="B140" s="138"/>
      <c r="C140" s="139" t="s">
        <v>279</v>
      </c>
      <c r="D140" s="140"/>
      <c r="E140" s="137" t="s">
        <v>574</v>
      </c>
      <c r="F140" s="138"/>
      <c r="G140" s="81" t="s">
        <v>582</v>
      </c>
      <c r="H140" s="137"/>
      <c r="I140" s="138"/>
      <c r="J140" s="81" t="s">
        <v>583</v>
      </c>
      <c r="K140" s="81"/>
      <c r="L140" s="24">
        <v>1</v>
      </c>
      <c r="M140" s="25">
        <v>268.45</v>
      </c>
      <c r="N140" s="47">
        <f t="shared" si="2"/>
        <v>268.45</v>
      </c>
      <c r="O140" s="81" t="s">
        <v>209</v>
      </c>
      <c r="P140" s="44"/>
      <c r="Q140" s="44"/>
      <c r="T140" s="44"/>
      <c r="Y140" s="44"/>
    </row>
    <row r="141" spans="1:25" ht="46.8" x14ac:dyDescent="0.25">
      <c r="A141" s="137" t="s">
        <v>25</v>
      </c>
      <c r="B141" s="138"/>
      <c r="C141" s="139" t="s">
        <v>279</v>
      </c>
      <c r="D141" s="140"/>
      <c r="E141" s="137" t="s">
        <v>574</v>
      </c>
      <c r="F141" s="138"/>
      <c r="G141" s="81" t="s">
        <v>584</v>
      </c>
      <c r="H141" s="137"/>
      <c r="I141" s="138"/>
      <c r="J141" s="81" t="s">
        <v>585</v>
      </c>
      <c r="K141" s="81" t="s">
        <v>586</v>
      </c>
      <c r="L141" s="24">
        <v>1</v>
      </c>
      <c r="M141" s="25">
        <v>39.130000000000003</v>
      </c>
      <c r="N141" s="47">
        <f t="shared" si="2"/>
        <v>39.130000000000003</v>
      </c>
      <c r="O141" s="81" t="s">
        <v>209</v>
      </c>
      <c r="P141" s="44"/>
      <c r="Q141" s="44"/>
      <c r="T141" s="44"/>
      <c r="Y141" s="44"/>
    </row>
    <row r="142" spans="1:25" ht="46.8" x14ac:dyDescent="0.25">
      <c r="A142" s="137" t="s">
        <v>25</v>
      </c>
      <c r="B142" s="138"/>
      <c r="C142" s="139" t="s">
        <v>279</v>
      </c>
      <c r="D142" s="140"/>
      <c r="E142" s="137" t="s">
        <v>574</v>
      </c>
      <c r="F142" s="138"/>
      <c r="G142" s="81" t="s">
        <v>578</v>
      </c>
      <c r="H142" s="137"/>
      <c r="I142" s="138"/>
      <c r="J142" s="81" t="s">
        <v>587</v>
      </c>
      <c r="K142" s="81" t="s">
        <v>588</v>
      </c>
      <c r="L142" s="24">
        <v>1</v>
      </c>
      <c r="M142" s="25">
        <v>22.95</v>
      </c>
      <c r="N142" s="47">
        <f t="shared" si="2"/>
        <v>22.95</v>
      </c>
      <c r="O142" s="81" t="s">
        <v>209</v>
      </c>
      <c r="P142" s="44"/>
      <c r="Q142" s="44"/>
      <c r="T142" s="44"/>
      <c r="Y142" s="44"/>
    </row>
    <row r="143" spans="1:25" ht="46.8" x14ac:dyDescent="0.25">
      <c r="A143" s="137" t="s">
        <v>25</v>
      </c>
      <c r="B143" s="138"/>
      <c r="C143" s="139" t="s">
        <v>279</v>
      </c>
      <c r="D143" s="140"/>
      <c r="E143" s="137" t="s">
        <v>574</v>
      </c>
      <c r="F143" s="138"/>
      <c r="G143" s="81" t="s">
        <v>589</v>
      </c>
      <c r="H143" s="137"/>
      <c r="I143" s="138"/>
      <c r="J143" s="81" t="s">
        <v>590</v>
      </c>
      <c r="K143" s="81" t="s">
        <v>591</v>
      </c>
      <c r="L143" s="24">
        <v>10</v>
      </c>
      <c r="M143" s="25">
        <v>13.49</v>
      </c>
      <c r="N143" s="47">
        <f t="shared" si="2"/>
        <v>134.9</v>
      </c>
      <c r="O143" s="81" t="s">
        <v>209</v>
      </c>
      <c r="P143" s="44"/>
      <c r="Q143" s="44"/>
      <c r="T143" s="44"/>
      <c r="Y143" s="44"/>
    </row>
    <row r="144" spans="1:25" ht="46.8" x14ac:dyDescent="0.25">
      <c r="A144" s="137" t="s">
        <v>25</v>
      </c>
      <c r="B144" s="138"/>
      <c r="C144" s="139" t="s">
        <v>279</v>
      </c>
      <c r="D144" s="140"/>
      <c r="E144" s="137" t="s">
        <v>574</v>
      </c>
      <c r="F144" s="138"/>
      <c r="G144" s="81" t="s">
        <v>592</v>
      </c>
      <c r="H144" s="137"/>
      <c r="I144" s="138"/>
      <c r="J144" s="81" t="s">
        <v>593</v>
      </c>
      <c r="K144" s="81" t="s">
        <v>594</v>
      </c>
      <c r="L144" s="24">
        <v>2</v>
      </c>
      <c r="M144" s="25">
        <v>35.93</v>
      </c>
      <c r="N144" s="47">
        <f t="shared" si="2"/>
        <v>71.86</v>
      </c>
      <c r="O144" s="81" t="s">
        <v>209</v>
      </c>
      <c r="P144" s="44"/>
      <c r="Q144" s="44"/>
      <c r="T144" s="44"/>
      <c r="Y144" s="44"/>
    </row>
    <row r="145" spans="1:25" ht="46.8" x14ac:dyDescent="0.25">
      <c r="A145" s="137" t="s">
        <v>25</v>
      </c>
      <c r="B145" s="138"/>
      <c r="C145" s="139" t="s">
        <v>279</v>
      </c>
      <c r="D145" s="140"/>
      <c r="E145" s="137" t="s">
        <v>574</v>
      </c>
      <c r="F145" s="138"/>
      <c r="G145" s="81"/>
      <c r="H145" s="137"/>
      <c r="I145" s="138"/>
      <c r="J145" s="81" t="s">
        <v>595</v>
      </c>
      <c r="K145" s="81" t="s">
        <v>596</v>
      </c>
      <c r="L145" s="24">
        <v>2</v>
      </c>
      <c r="M145" s="25">
        <v>13.49</v>
      </c>
      <c r="N145" s="47">
        <f t="shared" si="2"/>
        <v>26.98</v>
      </c>
      <c r="O145" s="81" t="s">
        <v>209</v>
      </c>
      <c r="P145" s="44"/>
      <c r="Q145" s="44"/>
      <c r="T145" s="44"/>
      <c r="Y145" s="44"/>
    </row>
    <row r="146" spans="1:25" ht="46.8" x14ac:dyDescent="0.25">
      <c r="A146" s="137" t="s">
        <v>25</v>
      </c>
      <c r="B146" s="138"/>
      <c r="C146" s="139" t="s">
        <v>279</v>
      </c>
      <c r="D146" s="140"/>
      <c r="E146" s="137" t="s">
        <v>574</v>
      </c>
      <c r="F146" s="138"/>
      <c r="G146" s="81"/>
      <c r="H146" s="137"/>
      <c r="I146" s="138"/>
      <c r="J146" s="81" t="s">
        <v>597</v>
      </c>
      <c r="K146" s="81" t="s">
        <v>598</v>
      </c>
      <c r="L146" s="24">
        <v>10</v>
      </c>
      <c r="M146" s="25">
        <v>21.59</v>
      </c>
      <c r="N146" s="47">
        <f t="shared" si="2"/>
        <v>215.9</v>
      </c>
      <c r="O146" s="81" t="s">
        <v>209</v>
      </c>
      <c r="P146" s="44"/>
      <c r="Q146" s="44"/>
      <c r="T146" s="44"/>
      <c r="Y146" s="44"/>
    </row>
    <row r="147" spans="1:25" ht="46.8" x14ac:dyDescent="0.25">
      <c r="A147" s="137" t="s">
        <v>25</v>
      </c>
      <c r="B147" s="138"/>
      <c r="C147" s="139" t="s">
        <v>279</v>
      </c>
      <c r="D147" s="140"/>
      <c r="E147" s="137" t="s">
        <v>574</v>
      </c>
      <c r="F147" s="138"/>
      <c r="G147" s="81"/>
      <c r="H147" s="137"/>
      <c r="I147" s="138"/>
      <c r="J147" s="81" t="s">
        <v>599</v>
      </c>
      <c r="K147" s="81" t="s">
        <v>600</v>
      </c>
      <c r="L147" s="24">
        <v>2</v>
      </c>
      <c r="M147" s="25">
        <v>78.42</v>
      </c>
      <c r="N147" s="47">
        <f t="shared" si="2"/>
        <v>156.84</v>
      </c>
      <c r="O147" s="81" t="s">
        <v>209</v>
      </c>
      <c r="P147" s="44"/>
      <c r="Q147" s="44"/>
      <c r="T147" s="44"/>
      <c r="Y147" s="44"/>
    </row>
    <row r="148" spans="1:25" ht="46.8" x14ac:dyDescent="0.25">
      <c r="A148" s="137" t="s">
        <v>25</v>
      </c>
      <c r="B148" s="138"/>
      <c r="C148" s="139" t="s">
        <v>279</v>
      </c>
      <c r="D148" s="140"/>
      <c r="E148" s="137" t="s">
        <v>574</v>
      </c>
      <c r="F148" s="138"/>
      <c r="G148" s="81"/>
      <c r="H148" s="137"/>
      <c r="I148" s="138"/>
      <c r="J148" s="81" t="s">
        <v>601</v>
      </c>
      <c r="K148" s="81" t="s">
        <v>602</v>
      </c>
      <c r="L148" s="24">
        <v>1</v>
      </c>
      <c r="M148" s="25">
        <v>18.350000000000001</v>
      </c>
      <c r="N148" s="47">
        <f t="shared" si="2"/>
        <v>18.350000000000001</v>
      </c>
      <c r="O148" s="81" t="s">
        <v>209</v>
      </c>
      <c r="P148" s="44"/>
      <c r="Q148" s="44"/>
      <c r="T148" s="44"/>
      <c r="Y148" s="44"/>
    </row>
    <row r="149" spans="1:25" ht="46.8" x14ac:dyDescent="0.25">
      <c r="A149" s="137" t="s">
        <v>25</v>
      </c>
      <c r="B149" s="138"/>
      <c r="C149" s="139" t="s">
        <v>279</v>
      </c>
      <c r="D149" s="140"/>
      <c r="E149" s="137" t="s">
        <v>574</v>
      </c>
      <c r="F149" s="138"/>
      <c r="G149" s="81"/>
      <c r="H149" s="137"/>
      <c r="I149" s="138"/>
      <c r="J149" s="81" t="s">
        <v>603</v>
      </c>
      <c r="K149" s="81">
        <v>866008</v>
      </c>
      <c r="L149" s="24">
        <v>1</v>
      </c>
      <c r="M149" s="25">
        <v>184.25</v>
      </c>
      <c r="N149" s="47">
        <f t="shared" si="2"/>
        <v>184.25</v>
      </c>
      <c r="O149" s="81" t="s">
        <v>209</v>
      </c>
      <c r="P149" s="44"/>
      <c r="Q149" s="44"/>
      <c r="T149" s="44"/>
      <c r="Y149" s="44"/>
    </row>
    <row r="150" spans="1:25" ht="46.8" x14ac:dyDescent="0.25">
      <c r="A150" s="137" t="s">
        <v>25</v>
      </c>
      <c r="B150" s="138"/>
      <c r="C150" s="139" t="s">
        <v>279</v>
      </c>
      <c r="D150" s="140"/>
      <c r="E150" s="137" t="s">
        <v>604</v>
      </c>
      <c r="F150" s="138"/>
      <c r="G150" s="81"/>
      <c r="H150" s="137"/>
      <c r="I150" s="138"/>
      <c r="J150" s="81" t="s">
        <v>605</v>
      </c>
      <c r="K150" s="81" t="s">
        <v>606</v>
      </c>
      <c r="L150" s="24">
        <v>1</v>
      </c>
      <c r="M150" s="25">
        <v>3997</v>
      </c>
      <c r="N150" s="47">
        <f t="shared" si="2"/>
        <v>3997</v>
      </c>
      <c r="O150" s="81" t="s">
        <v>607</v>
      </c>
      <c r="P150" s="44"/>
      <c r="Q150" s="44"/>
      <c r="T150" s="44"/>
      <c r="Y150" s="44"/>
    </row>
    <row r="151" spans="1:25" ht="46.8" x14ac:dyDescent="0.25">
      <c r="A151" s="137" t="s">
        <v>25</v>
      </c>
      <c r="B151" s="138"/>
      <c r="C151" s="139" t="s">
        <v>279</v>
      </c>
      <c r="D151" s="140"/>
      <c r="E151" s="137" t="s">
        <v>604</v>
      </c>
      <c r="F151" s="138"/>
      <c r="G151" s="81"/>
      <c r="H151" s="137"/>
      <c r="I151" s="138"/>
      <c r="J151" s="81" t="s">
        <v>608</v>
      </c>
      <c r="K151" s="81" t="s">
        <v>609</v>
      </c>
      <c r="L151" s="24">
        <v>1</v>
      </c>
      <c r="M151" s="25">
        <v>0</v>
      </c>
      <c r="N151" s="47">
        <f t="shared" si="2"/>
        <v>0</v>
      </c>
      <c r="O151" s="81" t="s">
        <v>607</v>
      </c>
      <c r="P151" s="44"/>
      <c r="Q151" s="44"/>
      <c r="T151" s="44"/>
      <c r="Y151" s="44"/>
    </row>
    <row r="152" spans="1:25" ht="46.8" x14ac:dyDescent="0.25">
      <c r="A152" s="137" t="s">
        <v>25</v>
      </c>
      <c r="B152" s="138"/>
      <c r="C152" s="139" t="s">
        <v>279</v>
      </c>
      <c r="D152" s="140"/>
      <c r="E152" s="137" t="s">
        <v>604</v>
      </c>
      <c r="F152" s="138"/>
      <c r="G152" s="81"/>
      <c r="H152" s="137"/>
      <c r="I152" s="138"/>
      <c r="J152" s="81" t="s">
        <v>610</v>
      </c>
      <c r="K152" s="81">
        <v>400014</v>
      </c>
      <c r="L152" s="24">
        <v>1</v>
      </c>
      <c r="M152" s="25">
        <v>0</v>
      </c>
      <c r="N152" s="47">
        <f t="shared" si="2"/>
        <v>0</v>
      </c>
      <c r="O152" s="81" t="s">
        <v>607</v>
      </c>
      <c r="P152" s="44"/>
      <c r="Q152" s="44"/>
      <c r="T152" s="44"/>
      <c r="Y152" s="44"/>
    </row>
    <row r="153" spans="1:25" ht="46.8" x14ac:dyDescent="0.25">
      <c r="A153" s="137" t="s">
        <v>25</v>
      </c>
      <c r="B153" s="138"/>
      <c r="C153" s="139" t="s">
        <v>279</v>
      </c>
      <c r="D153" s="140"/>
      <c r="E153" s="137" t="s">
        <v>604</v>
      </c>
      <c r="F153" s="138"/>
      <c r="G153" s="81"/>
      <c r="H153" s="137"/>
      <c r="I153" s="138"/>
      <c r="J153" s="81" t="s">
        <v>611</v>
      </c>
      <c r="K153" s="81">
        <v>400012</v>
      </c>
      <c r="L153" s="24">
        <v>1</v>
      </c>
      <c r="M153" s="25">
        <v>0</v>
      </c>
      <c r="N153" s="47">
        <f t="shared" si="2"/>
        <v>0</v>
      </c>
      <c r="O153" s="81" t="s">
        <v>607</v>
      </c>
      <c r="P153" s="44"/>
      <c r="Q153" s="44"/>
      <c r="T153" s="44"/>
      <c r="Y153" s="44"/>
    </row>
    <row r="154" spans="1:25" ht="46.8" x14ac:dyDescent="0.25">
      <c r="A154" s="137" t="s">
        <v>25</v>
      </c>
      <c r="B154" s="138"/>
      <c r="C154" s="139" t="s">
        <v>279</v>
      </c>
      <c r="D154" s="140"/>
      <c r="E154" s="137" t="s">
        <v>604</v>
      </c>
      <c r="F154" s="138"/>
      <c r="G154" s="81"/>
      <c r="H154" s="137"/>
      <c r="I154" s="138"/>
      <c r="J154" s="81" t="s">
        <v>612</v>
      </c>
      <c r="K154" s="81">
        <v>400001</v>
      </c>
      <c r="L154" s="24">
        <v>1</v>
      </c>
      <c r="M154" s="25">
        <v>0</v>
      </c>
      <c r="N154" s="47">
        <f t="shared" si="2"/>
        <v>0</v>
      </c>
      <c r="O154" s="81" t="s">
        <v>607</v>
      </c>
      <c r="P154" s="44"/>
      <c r="Q154" s="44"/>
      <c r="T154" s="44"/>
      <c r="Y154" s="44"/>
    </row>
    <row r="155" spans="1:25" ht="46.8" x14ac:dyDescent="0.25">
      <c r="A155" s="137" t="s">
        <v>25</v>
      </c>
      <c r="B155" s="138"/>
      <c r="C155" s="139" t="s">
        <v>279</v>
      </c>
      <c r="D155" s="140"/>
      <c r="E155" s="137" t="s">
        <v>604</v>
      </c>
      <c r="F155" s="138"/>
      <c r="G155" s="81"/>
      <c r="H155" s="137"/>
      <c r="I155" s="138"/>
      <c r="J155" s="81" t="s">
        <v>613</v>
      </c>
      <c r="K155" s="81">
        <v>400006</v>
      </c>
      <c r="L155" s="24">
        <v>2</v>
      </c>
      <c r="M155" s="25">
        <v>0</v>
      </c>
      <c r="N155" s="47">
        <f t="shared" si="2"/>
        <v>0</v>
      </c>
      <c r="O155" s="81" t="s">
        <v>607</v>
      </c>
      <c r="P155" s="44"/>
      <c r="Q155" s="44"/>
      <c r="T155" s="44"/>
      <c r="Y155" s="44"/>
    </row>
    <row r="156" spans="1:25" ht="46.8" x14ac:dyDescent="0.25">
      <c r="A156" s="137" t="s">
        <v>25</v>
      </c>
      <c r="B156" s="138"/>
      <c r="C156" s="139" t="s">
        <v>279</v>
      </c>
      <c r="D156" s="140"/>
      <c r="E156" s="137" t="s">
        <v>604</v>
      </c>
      <c r="F156" s="138"/>
      <c r="G156" s="81"/>
      <c r="H156" s="137"/>
      <c r="I156" s="138"/>
      <c r="J156" s="81" t="s">
        <v>614</v>
      </c>
      <c r="K156" s="81">
        <v>800028</v>
      </c>
      <c r="L156" s="24">
        <v>1</v>
      </c>
      <c r="M156" s="25">
        <v>0</v>
      </c>
      <c r="N156" s="47">
        <f t="shared" si="2"/>
        <v>0</v>
      </c>
      <c r="O156" s="81" t="s">
        <v>607</v>
      </c>
      <c r="P156" s="44"/>
      <c r="Q156" s="44"/>
      <c r="T156" s="44"/>
      <c r="Y156" s="44"/>
    </row>
    <row r="157" spans="1:25" ht="46.8" x14ac:dyDescent="0.25">
      <c r="A157" s="137" t="s">
        <v>8</v>
      </c>
      <c r="B157" s="138"/>
      <c r="C157" s="139" t="s">
        <v>279</v>
      </c>
      <c r="D157" s="140"/>
      <c r="E157" s="137" t="s">
        <v>615</v>
      </c>
      <c r="F157" s="138"/>
      <c r="G157" s="81"/>
      <c r="H157" s="137"/>
      <c r="I157" s="138"/>
      <c r="J157" s="81" t="s">
        <v>616</v>
      </c>
      <c r="K157" s="81" t="s">
        <v>617</v>
      </c>
      <c r="L157" s="24">
        <v>3247</v>
      </c>
      <c r="M157" s="25">
        <v>0.09</v>
      </c>
      <c r="N157" s="47">
        <f t="shared" si="2"/>
        <v>292.22999999999996</v>
      </c>
      <c r="O157" s="81" t="s">
        <v>607</v>
      </c>
      <c r="P157" s="44"/>
      <c r="Q157" s="44"/>
      <c r="T157" s="44"/>
      <c r="Y157" s="44"/>
    </row>
    <row r="158" spans="1:25" ht="46.8" x14ac:dyDescent="0.25">
      <c r="A158" s="137" t="s">
        <v>8</v>
      </c>
      <c r="B158" s="138"/>
      <c r="C158" s="139" t="s">
        <v>279</v>
      </c>
      <c r="D158" s="140"/>
      <c r="E158" s="137" t="s">
        <v>615</v>
      </c>
      <c r="F158" s="138"/>
      <c r="G158" s="81"/>
      <c r="H158" s="137"/>
      <c r="I158" s="138"/>
      <c r="J158" s="81" t="s">
        <v>618</v>
      </c>
      <c r="K158" s="81" t="s">
        <v>619</v>
      </c>
      <c r="L158" s="24">
        <v>3247</v>
      </c>
      <c r="M158" s="25">
        <v>7.0000000000000007E-2</v>
      </c>
      <c r="N158" s="47">
        <f t="shared" si="2"/>
        <v>227.29000000000002</v>
      </c>
      <c r="O158" s="81" t="s">
        <v>607</v>
      </c>
      <c r="P158" s="44"/>
      <c r="Q158" s="44"/>
      <c r="T158" s="44"/>
      <c r="Y158" s="44"/>
    </row>
    <row r="159" spans="1:25" ht="46.8" x14ac:dyDescent="0.25">
      <c r="A159" s="137" t="s">
        <v>8</v>
      </c>
      <c r="B159" s="138"/>
      <c r="C159" s="139" t="s">
        <v>279</v>
      </c>
      <c r="D159" s="140"/>
      <c r="E159" s="137" t="s">
        <v>615</v>
      </c>
      <c r="F159" s="138"/>
      <c r="G159" s="81"/>
      <c r="H159" s="137"/>
      <c r="I159" s="138"/>
      <c r="J159" s="81" t="s">
        <v>620</v>
      </c>
      <c r="K159" s="81" t="s">
        <v>621</v>
      </c>
      <c r="L159" s="24">
        <v>1</v>
      </c>
      <c r="M159" s="25">
        <v>399</v>
      </c>
      <c r="N159" s="47">
        <f t="shared" si="2"/>
        <v>399</v>
      </c>
      <c r="O159" s="81" t="s">
        <v>607</v>
      </c>
      <c r="P159" s="44"/>
      <c r="Q159" s="44"/>
      <c r="T159" s="44"/>
      <c r="Y159" s="44"/>
    </row>
    <row r="160" spans="1:25" ht="15.6" x14ac:dyDescent="0.25">
      <c r="A160" s="137" t="s">
        <v>266</v>
      </c>
      <c r="B160" s="138"/>
      <c r="C160" s="139" t="s">
        <v>279</v>
      </c>
      <c r="D160" s="140"/>
      <c r="E160" s="137" t="s">
        <v>142</v>
      </c>
      <c r="F160" s="138"/>
      <c r="G160" s="81" t="s">
        <v>622</v>
      </c>
      <c r="H160" s="137"/>
      <c r="I160" s="138"/>
      <c r="J160" s="81" t="s">
        <v>623</v>
      </c>
      <c r="K160" s="81" t="s">
        <v>624</v>
      </c>
      <c r="L160" s="24">
        <v>3</v>
      </c>
      <c r="M160" s="25">
        <v>250.58</v>
      </c>
      <c r="N160" s="47">
        <f t="shared" si="2"/>
        <v>751.74</v>
      </c>
      <c r="O160" s="81"/>
      <c r="P160" s="44"/>
      <c r="Q160" s="44"/>
      <c r="T160" s="44"/>
      <c r="Y160" s="44"/>
    </row>
    <row r="161" spans="1:25" ht="15.6" x14ac:dyDescent="0.25">
      <c r="A161" s="137" t="s">
        <v>8</v>
      </c>
      <c r="B161" s="138"/>
      <c r="C161" s="139"/>
      <c r="D161" s="140"/>
      <c r="E161" s="137" t="s">
        <v>142</v>
      </c>
      <c r="F161" s="138"/>
      <c r="G161" s="81"/>
      <c r="H161" s="137"/>
      <c r="I161" s="138"/>
      <c r="J161" s="81" t="s">
        <v>625</v>
      </c>
      <c r="K161" s="81" t="s">
        <v>626</v>
      </c>
      <c r="L161" s="24">
        <v>4</v>
      </c>
      <c r="M161" s="25">
        <v>108.86</v>
      </c>
      <c r="N161" s="47">
        <f t="shared" si="2"/>
        <v>435.44</v>
      </c>
      <c r="O161" s="81"/>
      <c r="P161" s="44"/>
      <c r="Q161" s="44"/>
      <c r="T161" s="44"/>
      <c r="Y161" s="44"/>
    </row>
    <row r="162" spans="1:25" ht="15.6" x14ac:dyDescent="0.25">
      <c r="A162" s="137" t="s">
        <v>8</v>
      </c>
      <c r="B162" s="138"/>
      <c r="C162" s="139" t="s">
        <v>279</v>
      </c>
      <c r="D162" s="140"/>
      <c r="E162" s="137" t="s">
        <v>47</v>
      </c>
      <c r="F162" s="138"/>
      <c r="G162" s="81" t="s">
        <v>627</v>
      </c>
      <c r="H162" s="137"/>
      <c r="I162" s="138"/>
      <c r="J162" s="81" t="s">
        <v>628</v>
      </c>
      <c r="K162" s="81" t="s">
        <v>629</v>
      </c>
      <c r="L162" s="24">
        <v>1</v>
      </c>
      <c r="M162" s="25">
        <v>2049.9899999999998</v>
      </c>
      <c r="N162" s="47">
        <f t="shared" si="2"/>
        <v>2049.9899999999998</v>
      </c>
      <c r="O162" s="81"/>
      <c r="P162" s="44"/>
      <c r="Q162" s="44"/>
      <c r="T162" s="44"/>
      <c r="Y162" s="44"/>
    </row>
    <row r="163" spans="1:25" ht="46.8" x14ac:dyDescent="0.25">
      <c r="A163" s="137" t="s">
        <v>267</v>
      </c>
      <c r="B163" s="138"/>
      <c r="C163" s="139" t="s">
        <v>278</v>
      </c>
      <c r="D163" s="140"/>
      <c r="E163" s="137" t="s">
        <v>142</v>
      </c>
      <c r="F163" s="138"/>
      <c r="G163" s="81" t="s">
        <v>630</v>
      </c>
      <c r="H163" s="137"/>
      <c r="I163" s="138"/>
      <c r="J163" s="81" t="s">
        <v>631</v>
      </c>
      <c r="K163" s="81">
        <v>722611</v>
      </c>
      <c r="L163" s="24">
        <v>4</v>
      </c>
      <c r="M163" s="25">
        <v>218.14</v>
      </c>
      <c r="N163" s="47">
        <f t="shared" si="2"/>
        <v>872.56</v>
      </c>
      <c r="O163" s="81" t="s">
        <v>607</v>
      </c>
      <c r="P163" s="44"/>
      <c r="Q163" s="44"/>
      <c r="T163" s="44"/>
      <c r="Y163" s="44"/>
    </row>
    <row r="164" spans="1:25" ht="46.8" x14ac:dyDescent="0.25">
      <c r="A164" s="137" t="s">
        <v>266</v>
      </c>
      <c r="B164" s="138"/>
      <c r="C164" s="139" t="s">
        <v>279</v>
      </c>
      <c r="D164" s="140"/>
      <c r="E164" s="137" t="s">
        <v>142</v>
      </c>
      <c r="F164" s="138"/>
      <c r="G164" s="81"/>
      <c r="H164" s="137"/>
      <c r="I164" s="138"/>
      <c r="J164" s="81" t="s">
        <v>632</v>
      </c>
      <c r="K164" s="81">
        <v>2010429</v>
      </c>
      <c r="L164" s="24">
        <v>1</v>
      </c>
      <c r="M164" s="25">
        <v>78.87</v>
      </c>
      <c r="N164" s="47">
        <f t="shared" si="2"/>
        <v>78.87</v>
      </c>
      <c r="O164" s="81" t="s">
        <v>607</v>
      </c>
      <c r="P164" s="44"/>
      <c r="Q164" s="44"/>
      <c r="T164" s="44"/>
      <c r="Y164" s="44"/>
    </row>
    <row r="165" spans="1:25" ht="46.8" x14ac:dyDescent="0.25">
      <c r="A165" s="137" t="s">
        <v>266</v>
      </c>
      <c r="B165" s="138"/>
      <c r="C165" s="139" t="s">
        <v>279</v>
      </c>
      <c r="D165" s="140"/>
      <c r="E165" s="137" t="s">
        <v>142</v>
      </c>
      <c r="F165" s="138"/>
      <c r="G165" s="81"/>
      <c r="H165" s="137"/>
      <c r="I165" s="138"/>
      <c r="J165" s="81" t="s">
        <v>633</v>
      </c>
      <c r="K165" s="81">
        <v>23715</v>
      </c>
      <c r="L165" s="24">
        <v>1</v>
      </c>
      <c r="M165" s="25">
        <v>93.93</v>
      </c>
      <c r="N165" s="47">
        <f t="shared" si="2"/>
        <v>93.93</v>
      </c>
      <c r="O165" s="81" t="s">
        <v>607</v>
      </c>
      <c r="P165" s="44"/>
      <c r="Q165" s="44"/>
      <c r="T165" s="44"/>
      <c r="Y165" s="44"/>
    </row>
    <row r="166" spans="1:25" ht="46.8" x14ac:dyDescent="0.25">
      <c r="A166" s="137" t="s">
        <v>266</v>
      </c>
      <c r="B166" s="138"/>
      <c r="C166" s="139" t="s">
        <v>279</v>
      </c>
      <c r="D166" s="140"/>
      <c r="E166" s="137" t="s">
        <v>142</v>
      </c>
      <c r="F166" s="138"/>
      <c r="G166" s="81"/>
      <c r="H166" s="137"/>
      <c r="I166" s="138"/>
      <c r="J166" s="81" t="s">
        <v>634</v>
      </c>
      <c r="K166" s="81">
        <v>7014235</v>
      </c>
      <c r="L166" s="24">
        <v>1</v>
      </c>
      <c r="M166" s="25">
        <v>1589.36</v>
      </c>
      <c r="N166" s="47">
        <f t="shared" si="2"/>
        <v>1589.36</v>
      </c>
      <c r="O166" s="81" t="s">
        <v>607</v>
      </c>
      <c r="P166" s="44"/>
      <c r="Q166" s="44"/>
      <c r="T166" s="44"/>
      <c r="Y166" s="44"/>
    </row>
    <row r="167" spans="1:25" ht="15.6" x14ac:dyDescent="0.25">
      <c r="A167" s="137" t="s">
        <v>8</v>
      </c>
      <c r="B167" s="138"/>
      <c r="C167" s="139" t="s">
        <v>279</v>
      </c>
      <c r="D167" s="140"/>
      <c r="E167" s="137" t="s">
        <v>615</v>
      </c>
      <c r="F167" s="138"/>
      <c r="G167" s="81" t="s">
        <v>635</v>
      </c>
      <c r="H167" s="137"/>
      <c r="I167" s="138"/>
      <c r="J167" s="81" t="s">
        <v>636</v>
      </c>
      <c r="K167" s="81">
        <v>6102</v>
      </c>
      <c r="L167" s="24">
        <v>2</v>
      </c>
      <c r="M167" s="25">
        <v>499</v>
      </c>
      <c r="N167" s="47">
        <f t="shared" si="2"/>
        <v>998</v>
      </c>
      <c r="O167" s="81"/>
      <c r="P167" s="44"/>
      <c r="Q167" s="44"/>
      <c r="T167" s="44"/>
      <c r="Y167" s="44"/>
    </row>
    <row r="168" spans="1:25" ht="31.2" x14ac:dyDescent="0.25">
      <c r="A168" s="137" t="s">
        <v>8</v>
      </c>
      <c r="B168" s="138"/>
      <c r="C168" s="139" t="s">
        <v>279</v>
      </c>
      <c r="D168" s="140"/>
      <c r="E168" s="137" t="s">
        <v>637</v>
      </c>
      <c r="F168" s="138"/>
      <c r="G168" s="81"/>
      <c r="H168" s="137"/>
      <c r="I168" s="138"/>
      <c r="J168" s="81" t="s">
        <v>638</v>
      </c>
      <c r="K168" s="81" t="s">
        <v>639</v>
      </c>
      <c r="L168" s="24">
        <v>70</v>
      </c>
      <c r="M168" s="25">
        <v>5.83</v>
      </c>
      <c r="N168" s="47">
        <f t="shared" si="2"/>
        <v>408.1</v>
      </c>
      <c r="O168" s="81" t="s">
        <v>59</v>
      </c>
      <c r="P168" s="44"/>
      <c r="Q168" s="44"/>
      <c r="T168" s="44"/>
      <c r="Y168" s="44"/>
    </row>
    <row r="169" spans="1:25" ht="31.2" x14ac:dyDescent="0.25">
      <c r="A169" s="137" t="s">
        <v>8</v>
      </c>
      <c r="B169" s="138"/>
      <c r="C169" s="139" t="s">
        <v>279</v>
      </c>
      <c r="D169" s="140"/>
      <c r="E169" s="137" t="s">
        <v>637</v>
      </c>
      <c r="F169" s="138"/>
      <c r="G169" s="81"/>
      <c r="H169" s="137"/>
      <c r="I169" s="138"/>
      <c r="J169" s="81" t="s">
        <v>640</v>
      </c>
      <c r="K169" s="81" t="s">
        <v>641</v>
      </c>
      <c r="L169" s="24">
        <v>70</v>
      </c>
      <c r="M169" s="25">
        <v>3.79</v>
      </c>
      <c r="N169" s="47">
        <f t="shared" si="2"/>
        <v>265.3</v>
      </c>
      <c r="O169" s="81" t="s">
        <v>59</v>
      </c>
      <c r="P169" s="44"/>
      <c r="Q169" s="44"/>
      <c r="T169" s="44"/>
      <c r="Y169" s="44"/>
    </row>
    <row r="170" spans="1:25" ht="15.6" x14ac:dyDescent="0.25">
      <c r="A170" s="137" t="s">
        <v>8</v>
      </c>
      <c r="B170" s="138"/>
      <c r="C170" s="139" t="s">
        <v>279</v>
      </c>
      <c r="D170" s="140"/>
      <c r="E170" s="137" t="s">
        <v>637</v>
      </c>
      <c r="F170" s="138"/>
      <c r="G170" s="81"/>
      <c r="H170" s="137"/>
      <c r="I170" s="138"/>
      <c r="J170" s="81" t="s">
        <v>642</v>
      </c>
      <c r="K170" s="81" t="s">
        <v>643</v>
      </c>
      <c r="L170" s="24">
        <v>20</v>
      </c>
      <c r="M170" s="25">
        <v>5.07</v>
      </c>
      <c r="N170" s="47">
        <f t="shared" si="2"/>
        <v>101.4</v>
      </c>
      <c r="O170" s="81" t="s">
        <v>59</v>
      </c>
      <c r="P170" s="44"/>
      <c r="Q170" s="44"/>
      <c r="T170" s="44"/>
      <c r="Y170" s="44"/>
    </row>
    <row r="171" spans="1:25" ht="31.2" x14ac:dyDescent="0.25">
      <c r="A171" s="137" t="s">
        <v>8</v>
      </c>
      <c r="B171" s="138"/>
      <c r="C171" s="139" t="s">
        <v>279</v>
      </c>
      <c r="D171" s="140"/>
      <c r="E171" s="137" t="s">
        <v>637</v>
      </c>
      <c r="F171" s="138"/>
      <c r="G171" s="81"/>
      <c r="H171" s="137"/>
      <c r="I171" s="138"/>
      <c r="J171" s="81" t="s">
        <v>644</v>
      </c>
      <c r="K171" s="81" t="s">
        <v>645</v>
      </c>
      <c r="L171" s="24">
        <v>4</v>
      </c>
      <c r="M171" s="25">
        <v>17.149999999999999</v>
      </c>
      <c r="N171" s="47">
        <f t="shared" si="2"/>
        <v>68.599999999999994</v>
      </c>
      <c r="O171" s="81" t="s">
        <v>59</v>
      </c>
      <c r="P171" s="44"/>
      <c r="Q171" s="44"/>
      <c r="T171" s="44"/>
      <c r="Y171" s="44"/>
    </row>
    <row r="172" spans="1:25" ht="31.2" x14ac:dyDescent="0.25">
      <c r="A172" s="137" t="s">
        <v>8</v>
      </c>
      <c r="B172" s="138"/>
      <c r="C172" s="139" t="s">
        <v>279</v>
      </c>
      <c r="D172" s="140"/>
      <c r="E172" s="137" t="s">
        <v>637</v>
      </c>
      <c r="F172" s="138"/>
      <c r="G172" s="81"/>
      <c r="H172" s="137"/>
      <c r="I172" s="138"/>
      <c r="J172" s="81" t="s">
        <v>646</v>
      </c>
      <c r="K172" s="81" t="s">
        <v>647</v>
      </c>
      <c r="L172" s="24">
        <v>2</v>
      </c>
      <c r="M172" s="25">
        <v>145.59</v>
      </c>
      <c r="N172" s="47">
        <f t="shared" si="2"/>
        <v>291.18</v>
      </c>
      <c r="O172" s="81" t="s">
        <v>59</v>
      </c>
      <c r="P172" s="44"/>
      <c r="Q172" s="44"/>
      <c r="T172" s="44"/>
      <c r="Y172" s="44"/>
    </row>
    <row r="173" spans="1:25" ht="15.6" x14ac:dyDescent="0.25">
      <c r="A173" s="137" t="s">
        <v>8</v>
      </c>
      <c r="B173" s="138"/>
      <c r="C173" s="139" t="s">
        <v>279</v>
      </c>
      <c r="D173" s="140"/>
      <c r="E173" s="137" t="s">
        <v>637</v>
      </c>
      <c r="F173" s="138"/>
      <c r="G173" s="81"/>
      <c r="H173" s="137"/>
      <c r="I173" s="138"/>
      <c r="J173" s="81" t="s">
        <v>648</v>
      </c>
      <c r="K173" s="81" t="s">
        <v>649</v>
      </c>
      <c r="L173" s="24">
        <v>1</v>
      </c>
      <c r="M173" s="25">
        <v>13.59</v>
      </c>
      <c r="N173" s="47">
        <f t="shared" si="2"/>
        <v>13.59</v>
      </c>
      <c r="O173" s="81" t="s">
        <v>59</v>
      </c>
      <c r="P173" s="44"/>
      <c r="Q173" s="44"/>
      <c r="T173" s="44"/>
      <c r="Y173" s="44"/>
    </row>
    <row r="174" spans="1:25" ht="15.6" x14ac:dyDescent="0.25">
      <c r="A174" s="137" t="s">
        <v>8</v>
      </c>
      <c r="B174" s="138"/>
      <c r="C174" s="139" t="s">
        <v>279</v>
      </c>
      <c r="D174" s="140"/>
      <c r="E174" s="137" t="s">
        <v>637</v>
      </c>
      <c r="F174" s="138"/>
      <c r="G174" s="81"/>
      <c r="H174" s="137"/>
      <c r="I174" s="138"/>
      <c r="J174" s="81" t="s">
        <v>650</v>
      </c>
      <c r="K174" s="81" t="s">
        <v>651</v>
      </c>
      <c r="L174" s="24">
        <v>2</v>
      </c>
      <c r="M174" s="25">
        <v>7.99</v>
      </c>
      <c r="N174" s="47">
        <f t="shared" si="2"/>
        <v>15.98</v>
      </c>
      <c r="O174" s="81" t="s">
        <v>59</v>
      </c>
      <c r="P174" s="44"/>
      <c r="Q174" s="44"/>
      <c r="T174" s="44"/>
      <c r="Y174" s="44"/>
    </row>
    <row r="175" spans="1:25" ht="15.6" x14ac:dyDescent="0.25">
      <c r="A175" s="137" t="s">
        <v>8</v>
      </c>
      <c r="B175" s="138"/>
      <c r="C175" s="139" t="s">
        <v>279</v>
      </c>
      <c r="D175" s="140"/>
      <c r="E175" s="137" t="s">
        <v>637</v>
      </c>
      <c r="F175" s="138"/>
      <c r="G175" s="81"/>
      <c r="H175" s="137"/>
      <c r="I175" s="138"/>
      <c r="J175" s="81" t="s">
        <v>652</v>
      </c>
      <c r="K175" s="81" t="s">
        <v>653</v>
      </c>
      <c r="L175" s="24">
        <v>1</v>
      </c>
      <c r="M175" s="25">
        <v>13.59</v>
      </c>
      <c r="N175" s="47">
        <f t="shared" si="2"/>
        <v>13.59</v>
      </c>
      <c r="O175" s="81" t="s">
        <v>59</v>
      </c>
      <c r="P175" s="44"/>
      <c r="Q175" s="44"/>
      <c r="T175" s="44"/>
      <c r="Y175" s="44"/>
    </row>
    <row r="176" spans="1:25" ht="31.2" x14ac:dyDescent="0.25">
      <c r="A176" s="137" t="s">
        <v>8</v>
      </c>
      <c r="B176" s="138"/>
      <c r="C176" s="139" t="s">
        <v>279</v>
      </c>
      <c r="D176" s="140"/>
      <c r="E176" s="137" t="s">
        <v>637</v>
      </c>
      <c r="F176" s="138"/>
      <c r="G176" s="81"/>
      <c r="H176" s="137"/>
      <c r="I176" s="138"/>
      <c r="J176" s="81" t="s">
        <v>654</v>
      </c>
      <c r="K176" s="81" t="s">
        <v>655</v>
      </c>
      <c r="L176" s="24">
        <v>1</v>
      </c>
      <c r="M176" s="25">
        <v>12.63</v>
      </c>
      <c r="N176" s="47">
        <f t="shared" si="2"/>
        <v>12.63</v>
      </c>
      <c r="O176" s="81" t="s">
        <v>59</v>
      </c>
      <c r="P176" s="44"/>
      <c r="Q176" s="44"/>
      <c r="T176" s="44"/>
      <c r="Y176" s="44"/>
    </row>
    <row r="177" spans="1:25" ht="31.2" x14ac:dyDescent="0.25">
      <c r="A177" s="137" t="s">
        <v>8</v>
      </c>
      <c r="B177" s="138"/>
      <c r="C177" s="139" t="s">
        <v>279</v>
      </c>
      <c r="D177" s="140"/>
      <c r="E177" s="137" t="s">
        <v>637</v>
      </c>
      <c r="F177" s="138"/>
      <c r="G177" s="81"/>
      <c r="H177" s="137"/>
      <c r="I177" s="138"/>
      <c r="J177" s="81" t="s">
        <v>656</v>
      </c>
      <c r="K177" s="81" t="s">
        <v>657</v>
      </c>
      <c r="L177" s="24">
        <v>1</v>
      </c>
      <c r="M177" s="25">
        <v>12.63</v>
      </c>
      <c r="N177" s="47">
        <f t="shared" si="2"/>
        <v>12.63</v>
      </c>
      <c r="O177" s="81" t="s">
        <v>59</v>
      </c>
      <c r="P177" s="44"/>
      <c r="Q177" s="44"/>
      <c r="T177" s="44"/>
      <c r="Y177" s="44"/>
    </row>
    <row r="178" spans="1:25" ht="31.2" x14ac:dyDescent="0.25">
      <c r="A178" s="137" t="s">
        <v>8</v>
      </c>
      <c r="B178" s="138"/>
      <c r="C178" s="139" t="s">
        <v>279</v>
      </c>
      <c r="D178" s="140"/>
      <c r="E178" s="137" t="s">
        <v>637</v>
      </c>
      <c r="F178" s="138"/>
      <c r="G178" s="81"/>
      <c r="H178" s="137"/>
      <c r="I178" s="138"/>
      <c r="J178" s="81" t="s">
        <v>658</v>
      </c>
      <c r="K178" s="81" t="s">
        <v>659</v>
      </c>
      <c r="L178" s="24">
        <v>1</v>
      </c>
      <c r="M178" s="25">
        <v>350.34</v>
      </c>
      <c r="N178" s="47">
        <f t="shared" si="2"/>
        <v>350.34</v>
      </c>
      <c r="O178" s="81" t="s">
        <v>59</v>
      </c>
      <c r="P178" s="44"/>
      <c r="Q178" s="44"/>
      <c r="T178" s="44"/>
      <c r="Y178" s="44"/>
    </row>
    <row r="179" spans="1:25" ht="15.6" x14ac:dyDescent="0.25">
      <c r="A179" s="137" t="s">
        <v>8</v>
      </c>
      <c r="B179" s="138"/>
      <c r="C179" s="139" t="s">
        <v>279</v>
      </c>
      <c r="D179" s="140"/>
      <c r="E179" s="137" t="s">
        <v>637</v>
      </c>
      <c r="F179" s="138"/>
      <c r="G179" s="81"/>
      <c r="H179" s="137"/>
      <c r="I179" s="138"/>
      <c r="J179" s="81" t="s">
        <v>660</v>
      </c>
      <c r="K179" s="81" t="s">
        <v>661</v>
      </c>
      <c r="L179" s="24">
        <v>1</v>
      </c>
      <c r="M179" s="25">
        <v>291.19</v>
      </c>
      <c r="N179" s="47">
        <f t="shared" si="2"/>
        <v>291.19</v>
      </c>
      <c r="O179" s="81" t="s">
        <v>59</v>
      </c>
      <c r="P179" s="44"/>
      <c r="Q179" s="44"/>
      <c r="T179" s="44"/>
      <c r="Y179" s="44"/>
    </row>
    <row r="180" spans="1:25" ht="15.6" x14ac:dyDescent="0.25">
      <c r="A180" s="137" t="s">
        <v>8</v>
      </c>
      <c r="B180" s="138"/>
      <c r="C180" s="139" t="s">
        <v>279</v>
      </c>
      <c r="D180" s="140"/>
      <c r="E180" s="137" t="s">
        <v>637</v>
      </c>
      <c r="F180" s="138"/>
      <c r="G180" s="81"/>
      <c r="H180" s="137"/>
      <c r="I180" s="138"/>
      <c r="J180" s="81" t="s">
        <v>662</v>
      </c>
      <c r="K180" s="81" t="s">
        <v>663</v>
      </c>
      <c r="L180" s="24">
        <v>4</v>
      </c>
      <c r="M180" s="25">
        <v>2.4500000000000002</v>
      </c>
      <c r="N180" s="47">
        <f t="shared" si="2"/>
        <v>9.8000000000000007</v>
      </c>
      <c r="O180" s="81" t="s">
        <v>59</v>
      </c>
      <c r="P180" s="44"/>
      <c r="Q180" s="44"/>
      <c r="T180" s="44"/>
      <c r="Y180" s="44"/>
    </row>
    <row r="181" spans="1:25" ht="31.2" x14ac:dyDescent="0.25">
      <c r="A181" s="137" t="s">
        <v>8</v>
      </c>
      <c r="B181" s="138"/>
      <c r="C181" s="139" t="s">
        <v>279</v>
      </c>
      <c r="D181" s="140"/>
      <c r="E181" s="137" t="s">
        <v>637</v>
      </c>
      <c r="F181" s="138"/>
      <c r="G181" s="81"/>
      <c r="H181" s="137"/>
      <c r="I181" s="138"/>
      <c r="J181" s="81" t="s">
        <v>664</v>
      </c>
      <c r="K181" s="81" t="s">
        <v>665</v>
      </c>
      <c r="L181" s="24">
        <v>5</v>
      </c>
      <c r="M181" s="25">
        <v>24.11</v>
      </c>
      <c r="N181" s="47">
        <f t="shared" si="2"/>
        <v>120.55</v>
      </c>
      <c r="O181" s="81" t="s">
        <v>59</v>
      </c>
      <c r="P181" s="44"/>
      <c r="Q181" s="44"/>
      <c r="T181" s="44"/>
      <c r="Y181" s="44"/>
    </row>
    <row r="182" spans="1:25" ht="15.6" x14ac:dyDescent="0.25">
      <c r="A182" s="137" t="s">
        <v>8</v>
      </c>
      <c r="B182" s="138"/>
      <c r="C182" s="139" t="s">
        <v>279</v>
      </c>
      <c r="D182" s="140"/>
      <c r="E182" s="137" t="s">
        <v>637</v>
      </c>
      <c r="F182" s="138"/>
      <c r="G182" s="81"/>
      <c r="H182" s="137"/>
      <c r="I182" s="138"/>
      <c r="J182" s="81" t="s">
        <v>666</v>
      </c>
      <c r="K182" s="81" t="s">
        <v>667</v>
      </c>
      <c r="L182" s="24">
        <v>4</v>
      </c>
      <c r="M182" s="25">
        <v>5.75</v>
      </c>
      <c r="N182" s="47">
        <f t="shared" si="2"/>
        <v>23</v>
      </c>
      <c r="O182" s="81" t="s">
        <v>59</v>
      </c>
      <c r="P182" s="44"/>
      <c r="Q182" s="44"/>
      <c r="T182" s="44"/>
      <c r="Y182" s="44"/>
    </row>
    <row r="183" spans="1:25" ht="15.6" x14ac:dyDescent="0.25">
      <c r="A183" s="137"/>
      <c r="B183" s="138"/>
      <c r="C183" s="139"/>
      <c r="D183" s="140"/>
      <c r="E183" s="137"/>
      <c r="F183" s="138"/>
      <c r="G183" s="81"/>
      <c r="H183" s="137"/>
      <c r="I183" s="138"/>
      <c r="J183" s="81"/>
      <c r="K183" s="81"/>
      <c r="L183" s="24"/>
      <c r="M183" s="25"/>
      <c r="N183" s="47">
        <f t="shared" si="2"/>
        <v>0</v>
      </c>
      <c r="O183" s="81"/>
      <c r="P183" s="44"/>
      <c r="Q183" s="44"/>
      <c r="T183" s="44"/>
      <c r="Y183" s="44"/>
    </row>
    <row r="184" spans="1:25" ht="15.6" x14ac:dyDescent="0.25">
      <c r="A184" s="137"/>
      <c r="B184" s="138"/>
      <c r="C184" s="139"/>
      <c r="D184" s="140"/>
      <c r="E184" s="137"/>
      <c r="F184" s="138"/>
      <c r="G184" s="81"/>
      <c r="H184" s="137"/>
      <c r="I184" s="138"/>
      <c r="J184" s="81"/>
      <c r="K184" s="81"/>
      <c r="L184" s="24"/>
      <c r="M184" s="25"/>
      <c r="N184" s="47">
        <f t="shared" si="2"/>
        <v>0</v>
      </c>
      <c r="O184" s="81"/>
      <c r="P184" s="44"/>
      <c r="Q184" s="44"/>
      <c r="T184" s="44"/>
      <c r="Y184" s="44"/>
    </row>
    <row r="185" spans="1:25" ht="15.6" x14ac:dyDescent="0.25">
      <c r="A185" s="137"/>
      <c r="B185" s="138"/>
      <c r="C185" s="139"/>
      <c r="D185" s="140"/>
      <c r="E185" s="137"/>
      <c r="F185" s="138"/>
      <c r="G185" s="81"/>
      <c r="H185" s="137"/>
      <c r="I185" s="138"/>
      <c r="J185" s="81"/>
      <c r="K185" s="81"/>
      <c r="L185" s="24"/>
      <c r="M185" s="25"/>
      <c r="N185" s="47">
        <f t="shared" si="2"/>
        <v>0</v>
      </c>
      <c r="O185" s="81"/>
      <c r="P185" s="44"/>
      <c r="Q185" s="44"/>
      <c r="T185" s="44"/>
      <c r="Y185" s="44"/>
    </row>
    <row r="186" spans="1:25" ht="15.6" x14ac:dyDescent="0.25">
      <c r="A186" s="137"/>
      <c r="B186" s="138"/>
      <c r="C186" s="139"/>
      <c r="D186" s="140"/>
      <c r="E186" s="137"/>
      <c r="F186" s="138"/>
      <c r="G186" s="81"/>
      <c r="H186" s="137"/>
      <c r="I186" s="138"/>
      <c r="J186" s="81"/>
      <c r="K186" s="81"/>
      <c r="L186" s="24"/>
      <c r="M186" s="25"/>
      <c r="N186" s="47">
        <f t="shared" ref="N186:N249" si="3">$L186*$M186</f>
        <v>0</v>
      </c>
      <c r="O186" s="81"/>
      <c r="P186" s="44"/>
      <c r="Q186" s="44"/>
      <c r="T186" s="44"/>
      <c r="Y186" s="44"/>
    </row>
    <row r="187" spans="1:25" ht="15.6" x14ac:dyDescent="0.25">
      <c r="A187" s="137"/>
      <c r="B187" s="138"/>
      <c r="C187" s="139"/>
      <c r="D187" s="140"/>
      <c r="E187" s="137"/>
      <c r="F187" s="138"/>
      <c r="G187" s="81"/>
      <c r="H187" s="137"/>
      <c r="I187" s="138"/>
      <c r="J187" s="81"/>
      <c r="K187" s="81"/>
      <c r="L187" s="24"/>
      <c r="M187" s="25"/>
      <c r="N187" s="47">
        <f t="shared" si="3"/>
        <v>0</v>
      </c>
      <c r="O187" s="81"/>
      <c r="P187" s="44"/>
      <c r="Q187" s="44"/>
      <c r="T187" s="44"/>
      <c r="Y187" s="44"/>
    </row>
    <row r="188" spans="1:25" ht="15.6" x14ac:dyDescent="0.25">
      <c r="A188" s="137"/>
      <c r="B188" s="138"/>
      <c r="C188" s="139"/>
      <c r="D188" s="140"/>
      <c r="E188" s="137"/>
      <c r="F188" s="138"/>
      <c r="G188" s="81"/>
      <c r="H188" s="137"/>
      <c r="I188" s="138"/>
      <c r="J188" s="81"/>
      <c r="K188" s="81"/>
      <c r="L188" s="24"/>
      <c r="M188" s="25"/>
      <c r="N188" s="47">
        <f t="shared" si="3"/>
        <v>0</v>
      </c>
      <c r="O188" s="81"/>
      <c r="P188" s="44"/>
      <c r="Q188" s="44"/>
      <c r="T188" s="44"/>
      <c r="Y188" s="44"/>
    </row>
    <row r="189" spans="1:25" ht="15.6" x14ac:dyDescent="0.25">
      <c r="A189" s="137"/>
      <c r="B189" s="138"/>
      <c r="C189" s="139"/>
      <c r="D189" s="140"/>
      <c r="E189" s="137"/>
      <c r="F189" s="138"/>
      <c r="G189" s="81"/>
      <c r="H189" s="137"/>
      <c r="I189" s="138"/>
      <c r="J189" s="81"/>
      <c r="K189" s="81"/>
      <c r="L189" s="24"/>
      <c r="M189" s="25"/>
      <c r="N189" s="47">
        <f t="shared" si="3"/>
        <v>0</v>
      </c>
      <c r="O189" s="81"/>
      <c r="P189" s="44"/>
      <c r="Q189" s="44"/>
      <c r="T189" s="44"/>
      <c r="Y189" s="44"/>
    </row>
    <row r="190" spans="1:25" ht="15.6" x14ac:dyDescent="0.25">
      <c r="A190" s="137"/>
      <c r="B190" s="138"/>
      <c r="C190" s="139"/>
      <c r="D190" s="140"/>
      <c r="E190" s="137"/>
      <c r="F190" s="138"/>
      <c r="G190" s="81"/>
      <c r="H190" s="137"/>
      <c r="I190" s="138"/>
      <c r="J190" s="81"/>
      <c r="K190" s="81"/>
      <c r="L190" s="24"/>
      <c r="M190" s="25"/>
      <c r="N190" s="47">
        <f t="shared" si="3"/>
        <v>0</v>
      </c>
      <c r="O190" s="81"/>
      <c r="P190" s="44"/>
      <c r="Q190" s="44"/>
      <c r="T190" s="44"/>
      <c r="Y190" s="44"/>
    </row>
    <row r="191" spans="1:25" ht="15.6" x14ac:dyDescent="0.25">
      <c r="A191" s="137"/>
      <c r="B191" s="138"/>
      <c r="C191" s="139"/>
      <c r="D191" s="140"/>
      <c r="E191" s="137"/>
      <c r="F191" s="138"/>
      <c r="G191" s="81"/>
      <c r="H191" s="137"/>
      <c r="I191" s="138"/>
      <c r="J191" s="81"/>
      <c r="K191" s="81"/>
      <c r="L191" s="24"/>
      <c r="M191" s="25"/>
      <c r="N191" s="47">
        <f t="shared" si="3"/>
        <v>0</v>
      </c>
      <c r="O191" s="81"/>
      <c r="P191" s="44"/>
      <c r="Q191" s="44"/>
      <c r="T191" s="44"/>
      <c r="Y191" s="44"/>
    </row>
    <row r="192" spans="1:25" ht="15.6" x14ac:dyDescent="0.25">
      <c r="A192" s="137"/>
      <c r="B192" s="138"/>
      <c r="C192" s="139"/>
      <c r="D192" s="140"/>
      <c r="E192" s="137"/>
      <c r="F192" s="138"/>
      <c r="G192" s="81"/>
      <c r="H192" s="137"/>
      <c r="I192" s="138"/>
      <c r="J192" s="81"/>
      <c r="K192" s="81"/>
      <c r="L192" s="24"/>
      <c r="M192" s="25"/>
      <c r="N192" s="47">
        <f t="shared" si="3"/>
        <v>0</v>
      </c>
      <c r="O192" s="81"/>
      <c r="P192" s="44"/>
      <c r="Q192" s="44"/>
      <c r="T192" s="44"/>
      <c r="Y192" s="44"/>
    </row>
    <row r="193" spans="1:25" ht="15.6" x14ac:dyDescent="0.25">
      <c r="A193" s="137"/>
      <c r="B193" s="138"/>
      <c r="C193" s="139"/>
      <c r="D193" s="140"/>
      <c r="E193" s="137"/>
      <c r="F193" s="138"/>
      <c r="G193" s="81"/>
      <c r="H193" s="137"/>
      <c r="I193" s="138"/>
      <c r="J193" s="81"/>
      <c r="K193" s="81"/>
      <c r="L193" s="24"/>
      <c r="M193" s="25"/>
      <c r="N193" s="47">
        <f t="shared" si="3"/>
        <v>0</v>
      </c>
      <c r="O193" s="81"/>
      <c r="P193" s="44"/>
      <c r="Q193" s="44"/>
      <c r="T193" s="44"/>
      <c r="Y193" s="44"/>
    </row>
    <row r="194" spans="1:25" ht="15.6" x14ac:dyDescent="0.25">
      <c r="A194" s="137"/>
      <c r="B194" s="138"/>
      <c r="C194" s="139"/>
      <c r="D194" s="140"/>
      <c r="E194" s="137"/>
      <c r="F194" s="138"/>
      <c r="G194" s="81"/>
      <c r="H194" s="137"/>
      <c r="I194" s="138"/>
      <c r="J194" s="81"/>
      <c r="K194" s="81"/>
      <c r="L194" s="24"/>
      <c r="M194" s="25"/>
      <c r="N194" s="47">
        <f t="shared" si="3"/>
        <v>0</v>
      </c>
      <c r="O194" s="81"/>
      <c r="P194" s="44"/>
      <c r="Q194" s="44"/>
      <c r="T194" s="44"/>
      <c r="Y194" s="44"/>
    </row>
    <row r="195" spans="1:25" ht="15.6" x14ac:dyDescent="0.25">
      <c r="A195" s="137"/>
      <c r="B195" s="138"/>
      <c r="C195" s="139"/>
      <c r="D195" s="140"/>
      <c r="E195" s="137"/>
      <c r="F195" s="138"/>
      <c r="G195" s="81"/>
      <c r="H195" s="137"/>
      <c r="I195" s="138"/>
      <c r="J195" s="81"/>
      <c r="K195" s="81"/>
      <c r="L195" s="24"/>
      <c r="M195" s="25"/>
      <c r="N195" s="47">
        <f t="shared" si="3"/>
        <v>0</v>
      </c>
      <c r="O195" s="81"/>
      <c r="P195" s="44"/>
      <c r="Q195" s="44"/>
      <c r="T195" s="44"/>
      <c r="Y195" s="44"/>
    </row>
    <row r="196" spans="1:25" ht="15.6" x14ac:dyDescent="0.25">
      <c r="A196" s="137"/>
      <c r="B196" s="138"/>
      <c r="C196" s="139"/>
      <c r="D196" s="140"/>
      <c r="E196" s="137"/>
      <c r="F196" s="138"/>
      <c r="G196" s="81"/>
      <c r="H196" s="137"/>
      <c r="I196" s="138"/>
      <c r="J196" s="81"/>
      <c r="K196" s="81"/>
      <c r="L196" s="24"/>
      <c r="M196" s="25"/>
      <c r="N196" s="47">
        <f t="shared" si="3"/>
        <v>0</v>
      </c>
      <c r="O196" s="81"/>
      <c r="P196" s="44"/>
      <c r="Q196" s="44"/>
      <c r="T196" s="44"/>
      <c r="Y196" s="44"/>
    </row>
    <row r="197" spans="1:25" ht="15.6" x14ac:dyDescent="0.25">
      <c r="A197" s="137"/>
      <c r="B197" s="138"/>
      <c r="C197" s="139"/>
      <c r="D197" s="140"/>
      <c r="E197" s="137"/>
      <c r="F197" s="138"/>
      <c r="G197" s="81"/>
      <c r="H197" s="137"/>
      <c r="I197" s="138"/>
      <c r="J197" s="81"/>
      <c r="K197" s="81"/>
      <c r="L197" s="24"/>
      <c r="M197" s="25"/>
      <c r="N197" s="47">
        <f t="shared" si="3"/>
        <v>0</v>
      </c>
      <c r="O197" s="81"/>
      <c r="P197" s="44"/>
      <c r="Q197" s="44"/>
      <c r="T197" s="44"/>
      <c r="Y197" s="44"/>
    </row>
    <row r="198" spans="1:25" ht="15.6" x14ac:dyDescent="0.25">
      <c r="A198" s="137"/>
      <c r="B198" s="138"/>
      <c r="C198" s="139"/>
      <c r="D198" s="140"/>
      <c r="E198" s="137"/>
      <c r="F198" s="138"/>
      <c r="G198" s="81"/>
      <c r="H198" s="137"/>
      <c r="I198" s="138"/>
      <c r="J198" s="81"/>
      <c r="K198" s="81"/>
      <c r="L198" s="24"/>
      <c r="M198" s="25"/>
      <c r="N198" s="47">
        <f t="shared" si="3"/>
        <v>0</v>
      </c>
      <c r="O198" s="81"/>
      <c r="P198" s="44"/>
      <c r="Q198" s="44"/>
      <c r="T198" s="44"/>
      <c r="Y198" s="44"/>
    </row>
    <row r="199" spans="1:25" ht="15.6" x14ac:dyDescent="0.25">
      <c r="A199" s="137"/>
      <c r="B199" s="138"/>
      <c r="C199" s="139"/>
      <c r="D199" s="140"/>
      <c r="E199" s="137"/>
      <c r="F199" s="138"/>
      <c r="G199" s="81"/>
      <c r="H199" s="137"/>
      <c r="I199" s="138"/>
      <c r="J199" s="81"/>
      <c r="K199" s="81"/>
      <c r="L199" s="24"/>
      <c r="M199" s="25"/>
      <c r="N199" s="47">
        <f t="shared" si="3"/>
        <v>0</v>
      </c>
      <c r="O199" s="81"/>
      <c r="P199" s="44"/>
      <c r="Q199" s="44"/>
      <c r="T199" s="44"/>
      <c r="Y199" s="44"/>
    </row>
    <row r="200" spans="1:25" ht="15.6" x14ac:dyDescent="0.25">
      <c r="A200" s="137"/>
      <c r="B200" s="138"/>
      <c r="C200" s="139"/>
      <c r="D200" s="140"/>
      <c r="E200" s="137"/>
      <c r="F200" s="138"/>
      <c r="G200" s="81"/>
      <c r="H200" s="137"/>
      <c r="I200" s="138"/>
      <c r="J200" s="81"/>
      <c r="K200" s="81"/>
      <c r="L200" s="24"/>
      <c r="M200" s="25"/>
      <c r="N200" s="47">
        <f t="shared" si="3"/>
        <v>0</v>
      </c>
      <c r="O200" s="81"/>
      <c r="P200" s="44"/>
      <c r="Q200" s="44"/>
      <c r="T200" s="44"/>
      <c r="Y200" s="44"/>
    </row>
    <row r="201" spans="1:25" ht="15.6" x14ac:dyDescent="0.25">
      <c r="A201" s="137"/>
      <c r="B201" s="138"/>
      <c r="C201" s="139"/>
      <c r="D201" s="140"/>
      <c r="E201" s="137"/>
      <c r="F201" s="138"/>
      <c r="G201" s="81"/>
      <c r="H201" s="137"/>
      <c r="I201" s="138"/>
      <c r="J201" s="81"/>
      <c r="K201" s="81"/>
      <c r="L201" s="24"/>
      <c r="M201" s="25"/>
      <c r="N201" s="47">
        <f t="shared" si="3"/>
        <v>0</v>
      </c>
      <c r="O201" s="81"/>
      <c r="P201" s="44"/>
      <c r="Q201" s="44"/>
      <c r="T201" s="44"/>
      <c r="Y201" s="44"/>
    </row>
    <row r="202" spans="1:25" ht="15.6" x14ac:dyDescent="0.25">
      <c r="A202" s="137"/>
      <c r="B202" s="138"/>
      <c r="C202" s="139"/>
      <c r="D202" s="140"/>
      <c r="E202" s="137"/>
      <c r="F202" s="138"/>
      <c r="G202" s="81"/>
      <c r="H202" s="137"/>
      <c r="I202" s="138"/>
      <c r="J202" s="81"/>
      <c r="K202" s="81"/>
      <c r="L202" s="24"/>
      <c r="M202" s="25"/>
      <c r="N202" s="47">
        <f t="shared" si="3"/>
        <v>0</v>
      </c>
      <c r="O202" s="81"/>
      <c r="P202" s="44"/>
      <c r="Q202" s="44"/>
      <c r="T202" s="44"/>
      <c r="Y202" s="44"/>
    </row>
    <row r="203" spans="1:25" ht="15.6" x14ac:dyDescent="0.25">
      <c r="A203" s="137"/>
      <c r="B203" s="138"/>
      <c r="C203" s="139"/>
      <c r="D203" s="140"/>
      <c r="E203" s="137"/>
      <c r="F203" s="138"/>
      <c r="G203" s="81"/>
      <c r="H203" s="137"/>
      <c r="I203" s="138"/>
      <c r="J203" s="81"/>
      <c r="K203" s="81"/>
      <c r="L203" s="24"/>
      <c r="M203" s="25"/>
      <c r="N203" s="47">
        <f t="shared" si="3"/>
        <v>0</v>
      </c>
      <c r="O203" s="81"/>
      <c r="P203" s="44"/>
      <c r="Q203" s="44"/>
      <c r="T203" s="44"/>
      <c r="Y203" s="44"/>
    </row>
    <row r="204" spans="1:25" ht="15.6" x14ac:dyDescent="0.25">
      <c r="A204" s="137"/>
      <c r="B204" s="138"/>
      <c r="C204" s="139"/>
      <c r="D204" s="140"/>
      <c r="E204" s="137"/>
      <c r="F204" s="138"/>
      <c r="G204" s="81"/>
      <c r="H204" s="137"/>
      <c r="I204" s="138"/>
      <c r="J204" s="81"/>
      <c r="K204" s="81"/>
      <c r="L204" s="24"/>
      <c r="M204" s="25"/>
      <c r="N204" s="47">
        <f t="shared" si="3"/>
        <v>0</v>
      </c>
      <c r="O204" s="81"/>
      <c r="P204" s="44"/>
      <c r="Q204" s="44"/>
      <c r="T204" s="44"/>
      <c r="Y204" s="44"/>
    </row>
    <row r="205" spans="1:25" ht="15.6" x14ac:dyDescent="0.25">
      <c r="A205" s="137"/>
      <c r="B205" s="138"/>
      <c r="C205" s="139"/>
      <c r="D205" s="140"/>
      <c r="E205" s="137"/>
      <c r="F205" s="138"/>
      <c r="G205" s="81"/>
      <c r="H205" s="137"/>
      <c r="I205" s="138"/>
      <c r="J205" s="81"/>
      <c r="K205" s="81"/>
      <c r="L205" s="24"/>
      <c r="M205" s="25"/>
      <c r="N205" s="47">
        <f t="shared" si="3"/>
        <v>0</v>
      </c>
      <c r="O205" s="81"/>
      <c r="P205" s="44"/>
      <c r="Q205" s="44"/>
      <c r="T205" s="44"/>
      <c r="Y205" s="44"/>
    </row>
    <row r="206" spans="1:25" ht="15.6" x14ac:dyDescent="0.25">
      <c r="A206" s="137"/>
      <c r="B206" s="138"/>
      <c r="C206" s="139"/>
      <c r="D206" s="140"/>
      <c r="E206" s="137"/>
      <c r="F206" s="138"/>
      <c r="G206" s="81"/>
      <c r="H206" s="137"/>
      <c r="I206" s="138"/>
      <c r="J206" s="81"/>
      <c r="K206" s="81"/>
      <c r="L206" s="24"/>
      <c r="M206" s="25"/>
      <c r="N206" s="47">
        <f t="shared" si="3"/>
        <v>0</v>
      </c>
      <c r="O206" s="81"/>
      <c r="P206" s="44"/>
      <c r="Q206" s="44"/>
      <c r="T206" s="44"/>
      <c r="Y206" s="44"/>
    </row>
    <row r="207" spans="1:25" ht="15.6" x14ac:dyDescent="0.25">
      <c r="A207" s="137"/>
      <c r="B207" s="138"/>
      <c r="C207" s="139"/>
      <c r="D207" s="140"/>
      <c r="E207" s="137"/>
      <c r="F207" s="138"/>
      <c r="G207" s="81"/>
      <c r="H207" s="137"/>
      <c r="I207" s="138"/>
      <c r="J207" s="81"/>
      <c r="K207" s="81"/>
      <c r="L207" s="24"/>
      <c r="M207" s="25"/>
      <c r="N207" s="47">
        <f t="shared" si="3"/>
        <v>0</v>
      </c>
      <c r="O207" s="81"/>
      <c r="P207" s="44"/>
      <c r="Q207" s="44"/>
      <c r="T207" s="44"/>
      <c r="Y207" s="44"/>
    </row>
    <row r="208" spans="1:25" ht="15.6" x14ac:dyDescent="0.25">
      <c r="A208" s="137"/>
      <c r="B208" s="138"/>
      <c r="C208" s="139"/>
      <c r="D208" s="140"/>
      <c r="E208" s="137"/>
      <c r="F208" s="138"/>
      <c r="G208" s="81"/>
      <c r="H208" s="137"/>
      <c r="I208" s="138"/>
      <c r="J208" s="81"/>
      <c r="K208" s="81"/>
      <c r="L208" s="24"/>
      <c r="M208" s="25"/>
      <c r="N208" s="47">
        <f t="shared" si="3"/>
        <v>0</v>
      </c>
      <c r="O208" s="81"/>
      <c r="P208" s="44"/>
      <c r="Q208" s="44"/>
      <c r="T208" s="44"/>
      <c r="Y208" s="44"/>
    </row>
    <row r="209" spans="1:25" ht="15.6" x14ac:dyDescent="0.25">
      <c r="A209" s="137"/>
      <c r="B209" s="138"/>
      <c r="C209" s="139"/>
      <c r="D209" s="140"/>
      <c r="E209" s="137"/>
      <c r="F209" s="138"/>
      <c r="G209" s="81"/>
      <c r="H209" s="137"/>
      <c r="I209" s="138"/>
      <c r="J209" s="81"/>
      <c r="K209" s="81"/>
      <c r="L209" s="24"/>
      <c r="M209" s="25"/>
      <c r="N209" s="47">
        <f t="shared" si="3"/>
        <v>0</v>
      </c>
      <c r="O209" s="81"/>
      <c r="P209" s="44"/>
      <c r="Q209" s="44"/>
      <c r="T209" s="44"/>
      <c r="Y209" s="44"/>
    </row>
    <row r="210" spans="1:25" ht="15.6" x14ac:dyDescent="0.25">
      <c r="A210" s="137"/>
      <c r="B210" s="138"/>
      <c r="C210" s="139"/>
      <c r="D210" s="140"/>
      <c r="E210" s="137"/>
      <c r="F210" s="138"/>
      <c r="G210" s="81"/>
      <c r="H210" s="137"/>
      <c r="I210" s="138"/>
      <c r="J210" s="81"/>
      <c r="K210" s="81"/>
      <c r="L210" s="24"/>
      <c r="M210" s="25"/>
      <c r="N210" s="47">
        <f t="shared" si="3"/>
        <v>0</v>
      </c>
      <c r="O210" s="81"/>
      <c r="P210" s="44"/>
      <c r="Q210" s="44"/>
      <c r="T210" s="44"/>
      <c r="Y210" s="44"/>
    </row>
    <row r="211" spans="1:25" ht="15.6" x14ac:dyDescent="0.25">
      <c r="A211" s="137"/>
      <c r="B211" s="138"/>
      <c r="C211" s="139"/>
      <c r="D211" s="140"/>
      <c r="E211" s="137"/>
      <c r="F211" s="138"/>
      <c r="G211" s="81"/>
      <c r="H211" s="137"/>
      <c r="I211" s="138"/>
      <c r="J211" s="81"/>
      <c r="K211" s="81"/>
      <c r="L211" s="24"/>
      <c r="M211" s="25"/>
      <c r="N211" s="47">
        <f t="shared" si="3"/>
        <v>0</v>
      </c>
      <c r="O211" s="81"/>
      <c r="P211" s="44"/>
      <c r="Q211" s="44"/>
      <c r="T211" s="44"/>
      <c r="Y211" s="44"/>
    </row>
    <row r="212" spans="1:25" ht="15.6" x14ac:dyDescent="0.25">
      <c r="A212" s="137"/>
      <c r="B212" s="138"/>
      <c r="C212" s="139"/>
      <c r="D212" s="140"/>
      <c r="E212" s="137"/>
      <c r="F212" s="138"/>
      <c r="G212" s="81"/>
      <c r="H212" s="137"/>
      <c r="I212" s="138"/>
      <c r="J212" s="81"/>
      <c r="K212" s="81"/>
      <c r="L212" s="24"/>
      <c r="M212" s="25"/>
      <c r="N212" s="47">
        <f t="shared" si="3"/>
        <v>0</v>
      </c>
      <c r="O212" s="81"/>
      <c r="P212" s="44"/>
      <c r="Q212" s="44"/>
      <c r="T212" s="44"/>
      <c r="Y212" s="44"/>
    </row>
    <row r="213" spans="1:25" ht="15.6" x14ac:dyDescent="0.25">
      <c r="A213" s="137"/>
      <c r="B213" s="138"/>
      <c r="C213" s="139"/>
      <c r="D213" s="140"/>
      <c r="E213" s="137"/>
      <c r="F213" s="138"/>
      <c r="G213" s="81"/>
      <c r="H213" s="137"/>
      <c r="I213" s="138"/>
      <c r="J213" s="81"/>
      <c r="K213" s="81"/>
      <c r="L213" s="24"/>
      <c r="M213" s="25"/>
      <c r="N213" s="47">
        <f t="shared" si="3"/>
        <v>0</v>
      </c>
      <c r="O213" s="81"/>
      <c r="P213" s="44"/>
      <c r="Q213" s="44"/>
      <c r="T213" s="44"/>
      <c r="Y213" s="44"/>
    </row>
    <row r="214" spans="1:25" ht="15.6" x14ac:dyDescent="0.25">
      <c r="A214" s="137"/>
      <c r="B214" s="138"/>
      <c r="C214" s="139"/>
      <c r="D214" s="140"/>
      <c r="E214" s="137"/>
      <c r="F214" s="138"/>
      <c r="G214" s="81"/>
      <c r="H214" s="137"/>
      <c r="I214" s="138"/>
      <c r="J214" s="81"/>
      <c r="K214" s="81"/>
      <c r="L214" s="24"/>
      <c r="M214" s="25"/>
      <c r="N214" s="47">
        <f t="shared" si="3"/>
        <v>0</v>
      </c>
      <c r="O214" s="81"/>
      <c r="P214" s="44"/>
      <c r="Q214" s="44"/>
      <c r="T214" s="44"/>
      <c r="Y214" s="44"/>
    </row>
    <row r="215" spans="1:25" ht="15.6" x14ac:dyDescent="0.25">
      <c r="A215" s="137"/>
      <c r="B215" s="138"/>
      <c r="C215" s="139"/>
      <c r="D215" s="140"/>
      <c r="E215" s="137"/>
      <c r="F215" s="138"/>
      <c r="G215" s="81"/>
      <c r="H215" s="137"/>
      <c r="I215" s="138"/>
      <c r="J215" s="81"/>
      <c r="K215" s="81"/>
      <c r="L215" s="24"/>
      <c r="M215" s="25"/>
      <c r="N215" s="47">
        <f t="shared" si="3"/>
        <v>0</v>
      </c>
      <c r="O215" s="81"/>
      <c r="P215" s="44"/>
      <c r="Q215" s="44"/>
      <c r="T215" s="44"/>
      <c r="Y215" s="44"/>
    </row>
    <row r="216" spans="1:25" ht="15.6" x14ac:dyDescent="0.25">
      <c r="A216" s="137"/>
      <c r="B216" s="138"/>
      <c r="C216" s="139"/>
      <c r="D216" s="140"/>
      <c r="E216" s="137"/>
      <c r="F216" s="138"/>
      <c r="G216" s="81"/>
      <c r="H216" s="137"/>
      <c r="I216" s="138"/>
      <c r="J216" s="81"/>
      <c r="K216" s="81"/>
      <c r="L216" s="24"/>
      <c r="M216" s="25"/>
      <c r="N216" s="47">
        <f t="shared" si="3"/>
        <v>0</v>
      </c>
      <c r="O216" s="81"/>
      <c r="P216" s="44"/>
      <c r="Q216" s="44"/>
      <c r="T216" s="44"/>
      <c r="Y216" s="44"/>
    </row>
    <row r="217" spans="1:25" ht="15.6" x14ac:dyDescent="0.25">
      <c r="A217" s="137"/>
      <c r="B217" s="138"/>
      <c r="C217" s="139"/>
      <c r="D217" s="140"/>
      <c r="E217" s="137"/>
      <c r="F217" s="138"/>
      <c r="G217" s="81"/>
      <c r="H217" s="137"/>
      <c r="I217" s="138"/>
      <c r="J217" s="81"/>
      <c r="K217" s="81"/>
      <c r="L217" s="24"/>
      <c r="M217" s="25"/>
      <c r="N217" s="47">
        <f t="shared" si="3"/>
        <v>0</v>
      </c>
      <c r="O217" s="81"/>
      <c r="P217" s="44"/>
      <c r="Q217" s="44"/>
      <c r="T217" s="44"/>
      <c r="Y217" s="44"/>
    </row>
    <row r="218" spans="1:25" ht="15.6" x14ac:dyDescent="0.25">
      <c r="A218" s="137"/>
      <c r="B218" s="138"/>
      <c r="C218" s="139"/>
      <c r="D218" s="140"/>
      <c r="E218" s="137"/>
      <c r="F218" s="138"/>
      <c r="G218" s="81"/>
      <c r="H218" s="137"/>
      <c r="I218" s="138"/>
      <c r="J218" s="81"/>
      <c r="K218" s="81"/>
      <c r="L218" s="24"/>
      <c r="M218" s="25"/>
      <c r="N218" s="47">
        <f t="shared" si="3"/>
        <v>0</v>
      </c>
      <c r="O218" s="81"/>
      <c r="P218" s="44"/>
      <c r="Q218" s="44"/>
      <c r="T218" s="44"/>
      <c r="Y218" s="44"/>
    </row>
    <row r="219" spans="1:25" ht="15.6" x14ac:dyDescent="0.25">
      <c r="A219" s="137"/>
      <c r="B219" s="138"/>
      <c r="C219" s="139"/>
      <c r="D219" s="140"/>
      <c r="E219" s="137"/>
      <c r="F219" s="138"/>
      <c r="G219" s="81"/>
      <c r="H219" s="137"/>
      <c r="I219" s="138"/>
      <c r="J219" s="81"/>
      <c r="K219" s="81"/>
      <c r="L219" s="24"/>
      <c r="M219" s="25"/>
      <c r="N219" s="47">
        <f t="shared" si="3"/>
        <v>0</v>
      </c>
      <c r="O219" s="81"/>
      <c r="P219" s="44"/>
      <c r="Q219" s="44"/>
      <c r="T219" s="44"/>
      <c r="Y219" s="44"/>
    </row>
    <row r="220" spans="1:25" ht="15.6" x14ac:dyDescent="0.25">
      <c r="A220" s="137"/>
      <c r="B220" s="138"/>
      <c r="C220" s="139"/>
      <c r="D220" s="140"/>
      <c r="E220" s="137"/>
      <c r="F220" s="138"/>
      <c r="G220" s="81"/>
      <c r="H220" s="137"/>
      <c r="I220" s="138"/>
      <c r="J220" s="81"/>
      <c r="K220" s="81"/>
      <c r="L220" s="24"/>
      <c r="M220" s="25"/>
      <c r="N220" s="47">
        <f t="shared" si="3"/>
        <v>0</v>
      </c>
      <c r="O220" s="81"/>
      <c r="P220" s="44"/>
      <c r="Q220" s="44"/>
      <c r="T220" s="44"/>
      <c r="Y220" s="44"/>
    </row>
    <row r="221" spans="1:25" ht="15.6" x14ac:dyDescent="0.25">
      <c r="A221" s="137"/>
      <c r="B221" s="138"/>
      <c r="C221" s="139"/>
      <c r="D221" s="140"/>
      <c r="E221" s="137"/>
      <c r="F221" s="138"/>
      <c r="G221" s="81"/>
      <c r="H221" s="137"/>
      <c r="I221" s="138"/>
      <c r="J221" s="81"/>
      <c r="K221" s="81"/>
      <c r="L221" s="24"/>
      <c r="M221" s="25"/>
      <c r="N221" s="47">
        <f t="shared" si="3"/>
        <v>0</v>
      </c>
      <c r="O221" s="81"/>
      <c r="P221" s="44"/>
      <c r="Q221" s="44"/>
      <c r="T221" s="44"/>
      <c r="Y221" s="44"/>
    </row>
    <row r="222" spans="1:25" ht="15.6" x14ac:dyDescent="0.25">
      <c r="A222" s="137"/>
      <c r="B222" s="138"/>
      <c r="C222" s="139"/>
      <c r="D222" s="140"/>
      <c r="E222" s="137"/>
      <c r="F222" s="138"/>
      <c r="G222" s="81"/>
      <c r="H222" s="137"/>
      <c r="I222" s="138"/>
      <c r="J222" s="81"/>
      <c r="K222" s="81"/>
      <c r="L222" s="24"/>
      <c r="M222" s="25"/>
      <c r="N222" s="47">
        <f t="shared" si="3"/>
        <v>0</v>
      </c>
      <c r="O222" s="81"/>
      <c r="P222" s="44"/>
      <c r="Q222" s="44"/>
      <c r="T222" s="44"/>
      <c r="Y222" s="44"/>
    </row>
    <row r="223" spans="1:25" ht="15.6" x14ac:dyDescent="0.25">
      <c r="A223" s="137"/>
      <c r="B223" s="138"/>
      <c r="C223" s="139"/>
      <c r="D223" s="140"/>
      <c r="E223" s="137"/>
      <c r="F223" s="138"/>
      <c r="G223" s="81"/>
      <c r="H223" s="137"/>
      <c r="I223" s="138"/>
      <c r="J223" s="81"/>
      <c r="K223" s="81"/>
      <c r="L223" s="24"/>
      <c r="M223" s="25"/>
      <c r="N223" s="47">
        <f t="shared" si="3"/>
        <v>0</v>
      </c>
      <c r="O223" s="81"/>
      <c r="P223" s="44"/>
      <c r="Q223" s="44"/>
      <c r="T223" s="44"/>
      <c r="Y223" s="44"/>
    </row>
    <row r="224" spans="1:25" ht="15.6" x14ac:dyDescent="0.25">
      <c r="A224" s="137"/>
      <c r="B224" s="138"/>
      <c r="C224" s="139"/>
      <c r="D224" s="140"/>
      <c r="E224" s="137"/>
      <c r="F224" s="138"/>
      <c r="G224" s="81"/>
      <c r="H224" s="137"/>
      <c r="I224" s="138"/>
      <c r="J224" s="81"/>
      <c r="K224" s="81"/>
      <c r="L224" s="24"/>
      <c r="M224" s="25"/>
      <c r="N224" s="47">
        <f t="shared" si="3"/>
        <v>0</v>
      </c>
      <c r="O224" s="81"/>
      <c r="P224" s="44"/>
      <c r="Q224" s="44"/>
      <c r="T224" s="44"/>
      <c r="Y224" s="44"/>
    </row>
    <row r="225" spans="1:25" ht="15.6" x14ac:dyDescent="0.25">
      <c r="A225" s="137"/>
      <c r="B225" s="138"/>
      <c r="C225" s="139"/>
      <c r="D225" s="140"/>
      <c r="E225" s="137"/>
      <c r="F225" s="138"/>
      <c r="G225" s="81"/>
      <c r="H225" s="137"/>
      <c r="I225" s="138"/>
      <c r="J225" s="81"/>
      <c r="K225" s="81"/>
      <c r="L225" s="24"/>
      <c r="M225" s="25"/>
      <c r="N225" s="47">
        <f t="shared" si="3"/>
        <v>0</v>
      </c>
      <c r="O225" s="81"/>
      <c r="P225" s="44"/>
      <c r="Q225" s="44"/>
      <c r="T225" s="44"/>
      <c r="Y225" s="44"/>
    </row>
    <row r="226" spans="1:25" ht="15.6" x14ac:dyDescent="0.25">
      <c r="A226" s="137"/>
      <c r="B226" s="138"/>
      <c r="C226" s="139"/>
      <c r="D226" s="140"/>
      <c r="E226" s="137"/>
      <c r="F226" s="138"/>
      <c r="G226" s="81"/>
      <c r="H226" s="137"/>
      <c r="I226" s="138"/>
      <c r="J226" s="81"/>
      <c r="K226" s="81"/>
      <c r="L226" s="24"/>
      <c r="M226" s="25"/>
      <c r="N226" s="47">
        <f t="shared" si="3"/>
        <v>0</v>
      </c>
      <c r="O226" s="81"/>
      <c r="P226" s="44"/>
      <c r="Q226" s="44"/>
      <c r="T226" s="44"/>
      <c r="Y226" s="44"/>
    </row>
    <row r="227" spans="1:25" ht="15.6" x14ac:dyDescent="0.25">
      <c r="A227" s="137"/>
      <c r="B227" s="138"/>
      <c r="C227" s="139"/>
      <c r="D227" s="140"/>
      <c r="E227" s="137"/>
      <c r="F227" s="138"/>
      <c r="G227" s="81"/>
      <c r="H227" s="137"/>
      <c r="I227" s="138"/>
      <c r="J227" s="81"/>
      <c r="K227" s="81"/>
      <c r="L227" s="24"/>
      <c r="M227" s="25"/>
      <c r="N227" s="47">
        <f t="shared" si="3"/>
        <v>0</v>
      </c>
      <c r="O227" s="81"/>
      <c r="P227" s="44"/>
      <c r="Q227" s="44"/>
      <c r="T227" s="44"/>
      <c r="Y227" s="44"/>
    </row>
    <row r="228" spans="1:25" ht="15.6" x14ac:dyDescent="0.25">
      <c r="A228" s="137"/>
      <c r="B228" s="138"/>
      <c r="C228" s="139"/>
      <c r="D228" s="140"/>
      <c r="E228" s="137"/>
      <c r="F228" s="138"/>
      <c r="G228" s="81"/>
      <c r="H228" s="137"/>
      <c r="I228" s="138"/>
      <c r="J228" s="81"/>
      <c r="K228" s="81"/>
      <c r="L228" s="24"/>
      <c r="M228" s="25"/>
      <c r="N228" s="47">
        <f t="shared" si="3"/>
        <v>0</v>
      </c>
      <c r="O228" s="81"/>
      <c r="P228" s="44"/>
      <c r="Q228" s="44"/>
      <c r="T228" s="44"/>
      <c r="Y228" s="44"/>
    </row>
    <row r="229" spans="1:25" ht="15.6" x14ac:dyDescent="0.25">
      <c r="A229" s="137"/>
      <c r="B229" s="138"/>
      <c r="C229" s="139"/>
      <c r="D229" s="140"/>
      <c r="E229" s="137"/>
      <c r="F229" s="138"/>
      <c r="G229" s="81"/>
      <c r="H229" s="137"/>
      <c r="I229" s="138"/>
      <c r="J229" s="81"/>
      <c r="K229" s="81"/>
      <c r="L229" s="24"/>
      <c r="M229" s="25"/>
      <c r="N229" s="47">
        <f t="shared" si="3"/>
        <v>0</v>
      </c>
      <c r="O229" s="81"/>
      <c r="P229" s="44"/>
      <c r="Q229" s="44"/>
      <c r="T229" s="44"/>
      <c r="Y229" s="44"/>
    </row>
    <row r="230" spans="1:25" ht="15.6" x14ac:dyDescent="0.25">
      <c r="A230" s="137"/>
      <c r="B230" s="138"/>
      <c r="C230" s="139"/>
      <c r="D230" s="140"/>
      <c r="E230" s="137"/>
      <c r="F230" s="138"/>
      <c r="G230" s="81"/>
      <c r="H230" s="137"/>
      <c r="I230" s="138"/>
      <c r="J230" s="81"/>
      <c r="K230" s="81"/>
      <c r="L230" s="24"/>
      <c r="M230" s="25"/>
      <c r="N230" s="47">
        <f t="shared" si="3"/>
        <v>0</v>
      </c>
      <c r="O230" s="81"/>
      <c r="P230" s="44"/>
      <c r="Q230" s="44"/>
      <c r="T230" s="44"/>
      <c r="Y230" s="44"/>
    </row>
    <row r="231" spans="1:25" ht="15.6" x14ac:dyDescent="0.25">
      <c r="A231" s="137"/>
      <c r="B231" s="138"/>
      <c r="C231" s="139"/>
      <c r="D231" s="140"/>
      <c r="E231" s="137"/>
      <c r="F231" s="138"/>
      <c r="G231" s="81"/>
      <c r="H231" s="137"/>
      <c r="I231" s="138"/>
      <c r="J231" s="81"/>
      <c r="K231" s="81"/>
      <c r="L231" s="24"/>
      <c r="M231" s="25"/>
      <c r="N231" s="47">
        <f t="shared" si="3"/>
        <v>0</v>
      </c>
      <c r="O231" s="81"/>
      <c r="P231" s="44"/>
      <c r="Q231" s="44"/>
      <c r="T231" s="44"/>
      <c r="Y231" s="44"/>
    </row>
    <row r="232" spans="1:25" ht="15.6" x14ac:dyDescent="0.25">
      <c r="A232" s="137"/>
      <c r="B232" s="138"/>
      <c r="C232" s="139"/>
      <c r="D232" s="140"/>
      <c r="E232" s="137"/>
      <c r="F232" s="138"/>
      <c r="G232" s="81"/>
      <c r="H232" s="137"/>
      <c r="I232" s="138"/>
      <c r="J232" s="81"/>
      <c r="K232" s="81"/>
      <c r="L232" s="24"/>
      <c r="M232" s="25"/>
      <c r="N232" s="47">
        <f t="shared" si="3"/>
        <v>0</v>
      </c>
      <c r="O232" s="81"/>
      <c r="P232" s="44"/>
      <c r="Q232" s="44"/>
      <c r="T232" s="44"/>
      <c r="Y232" s="44"/>
    </row>
    <row r="233" spans="1:25" ht="15.6" x14ac:dyDescent="0.25">
      <c r="A233" s="137"/>
      <c r="B233" s="138"/>
      <c r="C233" s="139"/>
      <c r="D233" s="140"/>
      <c r="E233" s="137"/>
      <c r="F233" s="138"/>
      <c r="G233" s="81"/>
      <c r="H233" s="137"/>
      <c r="I233" s="138"/>
      <c r="J233" s="81"/>
      <c r="K233" s="81"/>
      <c r="L233" s="24"/>
      <c r="M233" s="25"/>
      <c r="N233" s="47">
        <f t="shared" si="3"/>
        <v>0</v>
      </c>
      <c r="O233" s="81"/>
      <c r="P233" s="44"/>
      <c r="Q233" s="44"/>
      <c r="T233" s="44"/>
      <c r="Y233" s="44"/>
    </row>
    <row r="234" spans="1:25" ht="15.6" x14ac:dyDescent="0.25">
      <c r="A234" s="137"/>
      <c r="B234" s="138"/>
      <c r="C234" s="139"/>
      <c r="D234" s="140"/>
      <c r="E234" s="137"/>
      <c r="F234" s="138"/>
      <c r="G234" s="81"/>
      <c r="H234" s="137"/>
      <c r="I234" s="138"/>
      <c r="J234" s="81"/>
      <c r="K234" s="81"/>
      <c r="L234" s="24"/>
      <c r="M234" s="25"/>
      <c r="N234" s="47">
        <f t="shared" si="3"/>
        <v>0</v>
      </c>
      <c r="O234" s="81"/>
      <c r="P234" s="44"/>
      <c r="Q234" s="44"/>
      <c r="T234" s="44"/>
      <c r="Y234" s="44"/>
    </row>
    <row r="235" spans="1:25" ht="15.6" x14ac:dyDescent="0.25">
      <c r="A235" s="137"/>
      <c r="B235" s="138"/>
      <c r="C235" s="139"/>
      <c r="D235" s="140"/>
      <c r="E235" s="137"/>
      <c r="F235" s="138"/>
      <c r="G235" s="81"/>
      <c r="H235" s="137"/>
      <c r="I235" s="138"/>
      <c r="J235" s="81"/>
      <c r="K235" s="81"/>
      <c r="L235" s="24"/>
      <c r="M235" s="25"/>
      <c r="N235" s="47">
        <f t="shared" si="3"/>
        <v>0</v>
      </c>
      <c r="O235" s="81"/>
      <c r="P235" s="44"/>
      <c r="Q235" s="44"/>
      <c r="T235" s="44"/>
      <c r="Y235" s="44"/>
    </row>
    <row r="236" spans="1:25" ht="15.6" x14ac:dyDescent="0.25">
      <c r="A236" s="137"/>
      <c r="B236" s="138"/>
      <c r="C236" s="139"/>
      <c r="D236" s="140"/>
      <c r="E236" s="137"/>
      <c r="F236" s="138"/>
      <c r="G236" s="81"/>
      <c r="H236" s="137"/>
      <c r="I236" s="138"/>
      <c r="J236" s="81"/>
      <c r="K236" s="81"/>
      <c r="L236" s="24"/>
      <c r="M236" s="25"/>
      <c r="N236" s="47">
        <f t="shared" si="3"/>
        <v>0</v>
      </c>
      <c r="O236" s="81"/>
      <c r="P236" s="44"/>
      <c r="Q236" s="44"/>
      <c r="T236" s="44"/>
      <c r="Y236" s="44"/>
    </row>
    <row r="237" spans="1:25" ht="15.6" x14ac:dyDescent="0.25">
      <c r="A237" s="137"/>
      <c r="B237" s="138"/>
      <c r="C237" s="139"/>
      <c r="D237" s="140"/>
      <c r="E237" s="137"/>
      <c r="F237" s="138"/>
      <c r="G237" s="81"/>
      <c r="H237" s="137"/>
      <c r="I237" s="138"/>
      <c r="J237" s="81"/>
      <c r="K237" s="81"/>
      <c r="L237" s="24"/>
      <c r="M237" s="25"/>
      <c r="N237" s="47">
        <f t="shared" si="3"/>
        <v>0</v>
      </c>
      <c r="O237" s="81"/>
      <c r="P237" s="44"/>
      <c r="Q237" s="44"/>
      <c r="T237" s="44"/>
      <c r="Y237" s="44"/>
    </row>
    <row r="238" spans="1:25" ht="15.6" x14ac:dyDescent="0.25">
      <c r="A238" s="137"/>
      <c r="B238" s="138"/>
      <c r="C238" s="139"/>
      <c r="D238" s="140"/>
      <c r="E238" s="137"/>
      <c r="F238" s="138"/>
      <c r="G238" s="81"/>
      <c r="H238" s="137"/>
      <c r="I238" s="138"/>
      <c r="J238" s="81"/>
      <c r="K238" s="81"/>
      <c r="L238" s="24"/>
      <c r="M238" s="25"/>
      <c r="N238" s="47">
        <f t="shared" si="3"/>
        <v>0</v>
      </c>
      <c r="O238" s="81"/>
      <c r="P238" s="44"/>
      <c r="Q238" s="44"/>
      <c r="T238" s="44"/>
      <c r="Y238" s="44"/>
    </row>
    <row r="239" spans="1:25" ht="15.6" x14ac:dyDescent="0.25">
      <c r="A239" s="137"/>
      <c r="B239" s="138"/>
      <c r="C239" s="139"/>
      <c r="D239" s="140"/>
      <c r="E239" s="137"/>
      <c r="F239" s="138"/>
      <c r="G239" s="81"/>
      <c r="H239" s="137"/>
      <c r="I239" s="138"/>
      <c r="J239" s="81"/>
      <c r="K239" s="81"/>
      <c r="L239" s="24"/>
      <c r="M239" s="25"/>
      <c r="N239" s="47">
        <f t="shared" si="3"/>
        <v>0</v>
      </c>
      <c r="O239" s="81"/>
      <c r="P239" s="44"/>
      <c r="Q239" s="44"/>
      <c r="T239" s="44"/>
      <c r="Y239" s="44"/>
    </row>
    <row r="240" spans="1:25" ht="15.6" x14ac:dyDescent="0.25">
      <c r="A240" s="137"/>
      <c r="B240" s="138"/>
      <c r="C240" s="139"/>
      <c r="D240" s="140"/>
      <c r="E240" s="137"/>
      <c r="F240" s="138"/>
      <c r="G240" s="81"/>
      <c r="H240" s="137"/>
      <c r="I240" s="138"/>
      <c r="J240" s="81"/>
      <c r="K240" s="81"/>
      <c r="L240" s="24"/>
      <c r="M240" s="25"/>
      <c r="N240" s="47">
        <f t="shared" si="3"/>
        <v>0</v>
      </c>
      <c r="O240" s="81"/>
      <c r="P240" s="44"/>
      <c r="Q240" s="44"/>
      <c r="T240" s="44"/>
      <c r="Y240" s="44"/>
    </row>
    <row r="241" spans="1:25" ht="15.6" x14ac:dyDescent="0.25">
      <c r="A241" s="137"/>
      <c r="B241" s="138"/>
      <c r="C241" s="139"/>
      <c r="D241" s="140"/>
      <c r="E241" s="137"/>
      <c r="F241" s="138"/>
      <c r="G241" s="81"/>
      <c r="H241" s="137"/>
      <c r="I241" s="138"/>
      <c r="J241" s="81"/>
      <c r="K241" s="81"/>
      <c r="L241" s="24"/>
      <c r="M241" s="25"/>
      <c r="N241" s="47">
        <f t="shared" si="3"/>
        <v>0</v>
      </c>
      <c r="O241" s="81"/>
      <c r="P241" s="44"/>
      <c r="Q241" s="44"/>
      <c r="T241" s="44"/>
      <c r="Y241" s="44"/>
    </row>
    <row r="242" spans="1:25" ht="15.6" x14ac:dyDescent="0.25">
      <c r="A242" s="137"/>
      <c r="B242" s="138"/>
      <c r="C242" s="139"/>
      <c r="D242" s="140"/>
      <c r="E242" s="137"/>
      <c r="F242" s="138"/>
      <c r="G242" s="81"/>
      <c r="H242" s="137"/>
      <c r="I242" s="138"/>
      <c r="J242" s="81"/>
      <c r="K242" s="81"/>
      <c r="L242" s="24"/>
      <c r="M242" s="25"/>
      <c r="N242" s="47">
        <f t="shared" si="3"/>
        <v>0</v>
      </c>
      <c r="O242" s="81"/>
      <c r="P242" s="44"/>
      <c r="Q242" s="44"/>
      <c r="T242" s="44"/>
      <c r="Y242" s="44"/>
    </row>
    <row r="243" spans="1:25" ht="15.6" x14ac:dyDescent="0.25">
      <c r="A243" s="137"/>
      <c r="B243" s="138"/>
      <c r="C243" s="139"/>
      <c r="D243" s="140"/>
      <c r="E243" s="137"/>
      <c r="F243" s="138"/>
      <c r="G243" s="81"/>
      <c r="H243" s="137"/>
      <c r="I243" s="138"/>
      <c r="J243" s="81"/>
      <c r="K243" s="81"/>
      <c r="L243" s="24"/>
      <c r="M243" s="25"/>
      <c r="N243" s="47">
        <f t="shared" si="3"/>
        <v>0</v>
      </c>
      <c r="O243" s="81"/>
      <c r="P243" s="44"/>
      <c r="Q243" s="44"/>
      <c r="T243" s="44"/>
      <c r="Y243" s="44"/>
    </row>
    <row r="244" spans="1:25" ht="15.6" x14ac:dyDescent="0.25">
      <c r="A244" s="137"/>
      <c r="B244" s="138"/>
      <c r="C244" s="139"/>
      <c r="D244" s="140"/>
      <c r="E244" s="137"/>
      <c r="F244" s="138"/>
      <c r="G244" s="81"/>
      <c r="H244" s="137"/>
      <c r="I244" s="138"/>
      <c r="J244" s="81"/>
      <c r="K244" s="81"/>
      <c r="L244" s="24"/>
      <c r="M244" s="25"/>
      <c r="N244" s="47">
        <f t="shared" si="3"/>
        <v>0</v>
      </c>
      <c r="O244" s="81"/>
      <c r="P244" s="44"/>
      <c r="Q244" s="44"/>
      <c r="T244" s="44"/>
      <c r="Y244" s="44"/>
    </row>
    <row r="245" spans="1:25" ht="15.6" x14ac:dyDescent="0.25">
      <c r="A245" s="137"/>
      <c r="B245" s="138"/>
      <c r="C245" s="139"/>
      <c r="D245" s="140"/>
      <c r="E245" s="137"/>
      <c r="F245" s="138"/>
      <c r="G245" s="81"/>
      <c r="H245" s="137"/>
      <c r="I245" s="138"/>
      <c r="J245" s="81"/>
      <c r="K245" s="81"/>
      <c r="L245" s="24"/>
      <c r="M245" s="25"/>
      <c r="N245" s="47">
        <f t="shared" si="3"/>
        <v>0</v>
      </c>
      <c r="O245" s="81"/>
      <c r="P245" s="44"/>
      <c r="Q245" s="44"/>
      <c r="T245" s="44"/>
      <c r="Y245" s="44"/>
    </row>
    <row r="246" spans="1:25" ht="15.6" x14ac:dyDescent="0.25">
      <c r="A246" s="137"/>
      <c r="B246" s="138"/>
      <c r="C246" s="139"/>
      <c r="D246" s="140"/>
      <c r="E246" s="137"/>
      <c r="F246" s="138"/>
      <c r="G246" s="81"/>
      <c r="H246" s="137"/>
      <c r="I246" s="138"/>
      <c r="J246" s="81"/>
      <c r="K246" s="81"/>
      <c r="L246" s="24"/>
      <c r="M246" s="25"/>
      <c r="N246" s="47">
        <f t="shared" si="3"/>
        <v>0</v>
      </c>
      <c r="O246" s="81"/>
      <c r="P246" s="44"/>
      <c r="Q246" s="44"/>
      <c r="T246" s="44"/>
      <c r="Y246" s="44"/>
    </row>
    <row r="247" spans="1:25" ht="15.6" x14ac:dyDescent="0.25">
      <c r="A247" s="137"/>
      <c r="B247" s="138"/>
      <c r="C247" s="139"/>
      <c r="D247" s="140"/>
      <c r="E247" s="137"/>
      <c r="F247" s="138"/>
      <c r="G247" s="81"/>
      <c r="H247" s="137"/>
      <c r="I247" s="138"/>
      <c r="J247" s="81"/>
      <c r="K247" s="81"/>
      <c r="L247" s="24"/>
      <c r="M247" s="25"/>
      <c r="N247" s="47">
        <f t="shared" si="3"/>
        <v>0</v>
      </c>
      <c r="O247" s="81"/>
      <c r="P247" s="44"/>
      <c r="Q247" s="44"/>
      <c r="T247" s="44"/>
      <c r="Y247" s="44"/>
    </row>
    <row r="248" spans="1:25" ht="15.6" x14ac:dyDescent="0.25">
      <c r="A248" s="137"/>
      <c r="B248" s="138"/>
      <c r="C248" s="139"/>
      <c r="D248" s="140"/>
      <c r="E248" s="137"/>
      <c r="F248" s="138"/>
      <c r="G248" s="81"/>
      <c r="H248" s="137"/>
      <c r="I248" s="138"/>
      <c r="J248" s="81"/>
      <c r="K248" s="81"/>
      <c r="L248" s="24"/>
      <c r="M248" s="25"/>
      <c r="N248" s="47">
        <f t="shared" si="3"/>
        <v>0</v>
      </c>
      <c r="O248" s="81"/>
      <c r="P248" s="44"/>
      <c r="Q248" s="44"/>
      <c r="T248" s="44"/>
      <c r="Y248" s="44"/>
    </row>
    <row r="249" spans="1:25" ht="15.6" x14ac:dyDescent="0.25">
      <c r="A249" s="137"/>
      <c r="B249" s="138"/>
      <c r="C249" s="139"/>
      <c r="D249" s="140"/>
      <c r="E249" s="137"/>
      <c r="F249" s="138"/>
      <c r="G249" s="81"/>
      <c r="H249" s="137"/>
      <c r="I249" s="138"/>
      <c r="J249" s="81"/>
      <c r="K249" s="81"/>
      <c r="L249" s="24"/>
      <c r="M249" s="25"/>
      <c r="N249" s="47">
        <f t="shared" si="3"/>
        <v>0</v>
      </c>
      <c r="O249" s="81"/>
      <c r="P249" s="44"/>
      <c r="Q249" s="44"/>
      <c r="T249" s="44"/>
      <c r="Y249" s="44"/>
    </row>
    <row r="250" spans="1:25" ht="15.6" x14ac:dyDescent="0.25">
      <c r="A250" s="137"/>
      <c r="B250" s="138"/>
      <c r="C250" s="139"/>
      <c r="D250" s="140"/>
      <c r="E250" s="137"/>
      <c r="F250" s="138"/>
      <c r="G250" s="81"/>
      <c r="H250" s="137"/>
      <c r="I250" s="138"/>
      <c r="J250" s="81"/>
      <c r="K250" s="81"/>
      <c r="L250" s="24"/>
      <c r="M250" s="25"/>
      <c r="N250" s="47">
        <f t="shared" ref="N250:N313" si="4">$L250*$M250</f>
        <v>0</v>
      </c>
      <c r="O250" s="81"/>
      <c r="P250" s="44"/>
      <c r="Q250" s="44"/>
      <c r="T250" s="44"/>
      <c r="Y250" s="44"/>
    </row>
    <row r="251" spans="1:25" ht="15.6" x14ac:dyDescent="0.25">
      <c r="A251" s="137"/>
      <c r="B251" s="138"/>
      <c r="C251" s="139"/>
      <c r="D251" s="140"/>
      <c r="E251" s="137"/>
      <c r="F251" s="138"/>
      <c r="G251" s="81"/>
      <c r="H251" s="137"/>
      <c r="I251" s="138"/>
      <c r="J251" s="81"/>
      <c r="K251" s="81"/>
      <c r="L251" s="24"/>
      <c r="M251" s="25"/>
      <c r="N251" s="47">
        <f t="shared" si="4"/>
        <v>0</v>
      </c>
      <c r="O251" s="81"/>
      <c r="P251" s="44"/>
      <c r="Q251" s="44"/>
      <c r="T251" s="44"/>
      <c r="Y251" s="44"/>
    </row>
    <row r="252" spans="1:25" ht="15.6" x14ac:dyDescent="0.25">
      <c r="A252" s="137"/>
      <c r="B252" s="138"/>
      <c r="C252" s="139"/>
      <c r="D252" s="140"/>
      <c r="E252" s="137"/>
      <c r="F252" s="138"/>
      <c r="G252" s="81"/>
      <c r="H252" s="137"/>
      <c r="I252" s="138"/>
      <c r="J252" s="81"/>
      <c r="K252" s="81"/>
      <c r="L252" s="24"/>
      <c r="M252" s="25"/>
      <c r="N252" s="47">
        <f t="shared" si="4"/>
        <v>0</v>
      </c>
      <c r="O252" s="81"/>
      <c r="P252" s="44"/>
      <c r="Q252" s="44"/>
      <c r="T252" s="44"/>
      <c r="Y252" s="44"/>
    </row>
    <row r="253" spans="1:25" ht="15.6" x14ac:dyDescent="0.25">
      <c r="A253" s="137"/>
      <c r="B253" s="138"/>
      <c r="C253" s="139"/>
      <c r="D253" s="140"/>
      <c r="E253" s="137"/>
      <c r="F253" s="138"/>
      <c r="G253" s="81"/>
      <c r="H253" s="137"/>
      <c r="I253" s="138"/>
      <c r="J253" s="81"/>
      <c r="K253" s="81"/>
      <c r="L253" s="24"/>
      <c r="M253" s="25"/>
      <c r="N253" s="47">
        <f t="shared" si="4"/>
        <v>0</v>
      </c>
      <c r="O253" s="81"/>
      <c r="P253" s="44"/>
      <c r="Q253" s="44"/>
      <c r="T253" s="44"/>
      <c r="Y253" s="44"/>
    </row>
    <row r="254" spans="1:25" ht="15.6" x14ac:dyDescent="0.25">
      <c r="A254" s="137"/>
      <c r="B254" s="138"/>
      <c r="C254" s="139"/>
      <c r="D254" s="140"/>
      <c r="E254" s="137"/>
      <c r="F254" s="138"/>
      <c r="G254" s="81"/>
      <c r="H254" s="137"/>
      <c r="I254" s="138"/>
      <c r="J254" s="81"/>
      <c r="K254" s="81"/>
      <c r="L254" s="24"/>
      <c r="M254" s="25"/>
      <c r="N254" s="47">
        <f t="shared" si="4"/>
        <v>0</v>
      </c>
      <c r="O254" s="81"/>
      <c r="P254" s="44"/>
      <c r="Q254" s="44"/>
      <c r="T254" s="44"/>
      <c r="Y254" s="44"/>
    </row>
    <row r="255" spans="1:25" ht="15.6" x14ac:dyDescent="0.25">
      <c r="A255" s="137"/>
      <c r="B255" s="138"/>
      <c r="C255" s="139"/>
      <c r="D255" s="140"/>
      <c r="E255" s="137"/>
      <c r="F255" s="138"/>
      <c r="G255" s="81"/>
      <c r="H255" s="137"/>
      <c r="I255" s="138"/>
      <c r="J255" s="81"/>
      <c r="K255" s="81"/>
      <c r="L255" s="24"/>
      <c r="M255" s="25"/>
      <c r="N255" s="47">
        <f t="shared" si="4"/>
        <v>0</v>
      </c>
      <c r="O255" s="81"/>
      <c r="P255" s="44"/>
      <c r="Q255" s="44"/>
      <c r="T255" s="44"/>
      <c r="Y255" s="44"/>
    </row>
    <row r="256" spans="1:25" ht="15.6" x14ac:dyDescent="0.25">
      <c r="A256" s="137"/>
      <c r="B256" s="138"/>
      <c r="C256" s="139"/>
      <c r="D256" s="140"/>
      <c r="E256" s="137"/>
      <c r="F256" s="138"/>
      <c r="G256" s="81"/>
      <c r="H256" s="137"/>
      <c r="I256" s="138"/>
      <c r="J256" s="81"/>
      <c r="K256" s="81"/>
      <c r="L256" s="24"/>
      <c r="M256" s="25"/>
      <c r="N256" s="47">
        <f t="shared" si="4"/>
        <v>0</v>
      </c>
      <c r="O256" s="81"/>
      <c r="P256" s="44"/>
      <c r="Q256" s="44"/>
      <c r="T256" s="44"/>
      <c r="Y256" s="44"/>
    </row>
    <row r="257" spans="1:25" ht="15.6" x14ac:dyDescent="0.25">
      <c r="A257" s="137"/>
      <c r="B257" s="138"/>
      <c r="C257" s="139"/>
      <c r="D257" s="140"/>
      <c r="E257" s="137"/>
      <c r="F257" s="138"/>
      <c r="G257" s="81"/>
      <c r="H257" s="137"/>
      <c r="I257" s="138"/>
      <c r="J257" s="81"/>
      <c r="K257" s="81"/>
      <c r="L257" s="24"/>
      <c r="M257" s="25"/>
      <c r="N257" s="47">
        <f t="shared" si="4"/>
        <v>0</v>
      </c>
      <c r="O257" s="81"/>
      <c r="P257" s="44"/>
      <c r="Q257" s="44"/>
      <c r="T257" s="44"/>
      <c r="Y257" s="44"/>
    </row>
    <row r="258" spans="1:25" ht="15.6" x14ac:dyDescent="0.25">
      <c r="A258" s="137"/>
      <c r="B258" s="138"/>
      <c r="C258" s="139"/>
      <c r="D258" s="140"/>
      <c r="E258" s="137"/>
      <c r="F258" s="138"/>
      <c r="G258" s="81"/>
      <c r="H258" s="137"/>
      <c r="I258" s="138"/>
      <c r="J258" s="81"/>
      <c r="K258" s="81"/>
      <c r="L258" s="24"/>
      <c r="M258" s="25"/>
      <c r="N258" s="47">
        <f t="shared" si="4"/>
        <v>0</v>
      </c>
      <c r="O258" s="81"/>
      <c r="P258" s="44"/>
      <c r="Q258" s="44"/>
      <c r="T258" s="44"/>
      <c r="Y258" s="44"/>
    </row>
    <row r="259" spans="1:25" ht="15.6" x14ac:dyDescent="0.25">
      <c r="A259" s="137"/>
      <c r="B259" s="138"/>
      <c r="C259" s="139"/>
      <c r="D259" s="140"/>
      <c r="E259" s="137"/>
      <c r="F259" s="138"/>
      <c r="G259" s="81"/>
      <c r="H259" s="137"/>
      <c r="I259" s="138"/>
      <c r="J259" s="81"/>
      <c r="K259" s="81"/>
      <c r="L259" s="24"/>
      <c r="M259" s="25"/>
      <c r="N259" s="47">
        <f t="shared" si="4"/>
        <v>0</v>
      </c>
      <c r="O259" s="81"/>
      <c r="P259" s="44"/>
      <c r="Q259" s="44"/>
      <c r="T259" s="44"/>
      <c r="Y259" s="44"/>
    </row>
    <row r="260" spans="1:25" ht="15.6" x14ac:dyDescent="0.25">
      <c r="A260" s="137"/>
      <c r="B260" s="138"/>
      <c r="C260" s="139"/>
      <c r="D260" s="140"/>
      <c r="E260" s="137"/>
      <c r="F260" s="138"/>
      <c r="G260" s="81"/>
      <c r="H260" s="137"/>
      <c r="I260" s="138"/>
      <c r="J260" s="81"/>
      <c r="K260" s="81"/>
      <c r="L260" s="24"/>
      <c r="M260" s="25"/>
      <c r="N260" s="47">
        <f t="shared" si="4"/>
        <v>0</v>
      </c>
      <c r="O260" s="81"/>
      <c r="P260" s="44"/>
      <c r="Q260" s="44"/>
      <c r="T260" s="44"/>
      <c r="Y260" s="44"/>
    </row>
    <row r="261" spans="1:25" ht="15.6" x14ac:dyDescent="0.25">
      <c r="A261" s="137"/>
      <c r="B261" s="138"/>
      <c r="C261" s="139"/>
      <c r="D261" s="140"/>
      <c r="E261" s="137"/>
      <c r="F261" s="138"/>
      <c r="G261" s="81"/>
      <c r="H261" s="137"/>
      <c r="I261" s="138"/>
      <c r="J261" s="81"/>
      <c r="K261" s="81"/>
      <c r="L261" s="24"/>
      <c r="M261" s="25"/>
      <c r="N261" s="47">
        <f t="shared" si="4"/>
        <v>0</v>
      </c>
      <c r="O261" s="81"/>
      <c r="P261" s="44"/>
      <c r="Q261" s="44"/>
      <c r="T261" s="44"/>
      <c r="Y261" s="44"/>
    </row>
    <row r="262" spans="1:25" ht="15.6" x14ac:dyDescent="0.25">
      <c r="A262" s="137"/>
      <c r="B262" s="138"/>
      <c r="C262" s="139"/>
      <c r="D262" s="140"/>
      <c r="E262" s="137"/>
      <c r="F262" s="138"/>
      <c r="G262" s="81"/>
      <c r="H262" s="137"/>
      <c r="I262" s="138"/>
      <c r="J262" s="81"/>
      <c r="K262" s="81"/>
      <c r="L262" s="24"/>
      <c r="M262" s="25"/>
      <c r="N262" s="47">
        <f t="shared" si="4"/>
        <v>0</v>
      </c>
      <c r="O262" s="81"/>
      <c r="P262" s="44"/>
      <c r="Q262" s="44"/>
      <c r="T262" s="44"/>
      <c r="Y262" s="44"/>
    </row>
    <row r="263" spans="1:25" ht="15.6" x14ac:dyDescent="0.25">
      <c r="A263" s="137"/>
      <c r="B263" s="138"/>
      <c r="C263" s="139"/>
      <c r="D263" s="140"/>
      <c r="E263" s="137"/>
      <c r="F263" s="138"/>
      <c r="G263" s="81"/>
      <c r="H263" s="137"/>
      <c r="I263" s="138"/>
      <c r="J263" s="81"/>
      <c r="K263" s="81"/>
      <c r="L263" s="24"/>
      <c r="M263" s="25"/>
      <c r="N263" s="47">
        <f t="shared" si="4"/>
        <v>0</v>
      </c>
      <c r="O263" s="81"/>
      <c r="P263" s="44"/>
      <c r="Q263" s="44"/>
      <c r="T263" s="44"/>
      <c r="Y263" s="44"/>
    </row>
    <row r="264" spans="1:25" ht="15.6" x14ac:dyDescent="0.25">
      <c r="A264" s="137"/>
      <c r="B264" s="138"/>
      <c r="C264" s="139"/>
      <c r="D264" s="140"/>
      <c r="E264" s="137"/>
      <c r="F264" s="138"/>
      <c r="G264" s="81"/>
      <c r="H264" s="137"/>
      <c r="I264" s="138"/>
      <c r="J264" s="81"/>
      <c r="K264" s="81"/>
      <c r="L264" s="24"/>
      <c r="M264" s="25"/>
      <c r="N264" s="47">
        <f t="shared" si="4"/>
        <v>0</v>
      </c>
      <c r="O264" s="81"/>
      <c r="P264" s="44"/>
      <c r="Q264" s="44"/>
      <c r="T264" s="44"/>
      <c r="Y264" s="44"/>
    </row>
    <row r="265" spans="1:25" ht="15.6" x14ac:dyDescent="0.25">
      <c r="A265" s="137"/>
      <c r="B265" s="138"/>
      <c r="C265" s="139"/>
      <c r="D265" s="140"/>
      <c r="E265" s="137"/>
      <c r="F265" s="138"/>
      <c r="G265" s="81"/>
      <c r="H265" s="137"/>
      <c r="I265" s="138"/>
      <c r="J265" s="81"/>
      <c r="K265" s="81"/>
      <c r="L265" s="24"/>
      <c r="M265" s="25"/>
      <c r="N265" s="47">
        <f t="shared" si="4"/>
        <v>0</v>
      </c>
      <c r="O265" s="81"/>
      <c r="P265" s="44"/>
      <c r="Q265" s="44"/>
      <c r="T265" s="44"/>
      <c r="Y265" s="44"/>
    </row>
    <row r="266" spans="1:25" ht="15.6" x14ac:dyDescent="0.25">
      <c r="A266" s="137"/>
      <c r="B266" s="138"/>
      <c r="C266" s="139"/>
      <c r="D266" s="140"/>
      <c r="E266" s="137"/>
      <c r="F266" s="138"/>
      <c r="G266" s="81"/>
      <c r="H266" s="137"/>
      <c r="I266" s="138"/>
      <c r="J266" s="81"/>
      <c r="K266" s="81"/>
      <c r="L266" s="24"/>
      <c r="M266" s="25"/>
      <c r="N266" s="47">
        <f t="shared" si="4"/>
        <v>0</v>
      </c>
      <c r="O266" s="81"/>
      <c r="P266" s="44"/>
      <c r="Q266" s="44"/>
      <c r="T266" s="44"/>
      <c r="Y266" s="44"/>
    </row>
    <row r="267" spans="1:25" ht="15.6" x14ac:dyDescent="0.25">
      <c r="A267" s="137"/>
      <c r="B267" s="138"/>
      <c r="C267" s="139"/>
      <c r="D267" s="140"/>
      <c r="E267" s="137"/>
      <c r="F267" s="138"/>
      <c r="G267" s="81"/>
      <c r="H267" s="137"/>
      <c r="I267" s="138"/>
      <c r="J267" s="81"/>
      <c r="K267" s="81"/>
      <c r="L267" s="24"/>
      <c r="M267" s="25"/>
      <c r="N267" s="47">
        <f t="shared" si="4"/>
        <v>0</v>
      </c>
      <c r="O267" s="81"/>
      <c r="P267" s="44"/>
      <c r="Q267" s="44"/>
      <c r="T267" s="44"/>
      <c r="Y267" s="44"/>
    </row>
    <row r="268" spans="1:25" ht="15.6" x14ac:dyDescent="0.25">
      <c r="A268" s="137"/>
      <c r="B268" s="138"/>
      <c r="C268" s="139"/>
      <c r="D268" s="140"/>
      <c r="E268" s="137"/>
      <c r="F268" s="138"/>
      <c r="G268" s="81"/>
      <c r="H268" s="137"/>
      <c r="I268" s="138"/>
      <c r="J268" s="81"/>
      <c r="K268" s="81"/>
      <c r="L268" s="24"/>
      <c r="M268" s="25"/>
      <c r="N268" s="47">
        <f t="shared" si="4"/>
        <v>0</v>
      </c>
      <c r="O268" s="81"/>
      <c r="P268" s="44"/>
      <c r="Q268" s="44"/>
      <c r="T268" s="44"/>
      <c r="Y268" s="44"/>
    </row>
    <row r="269" spans="1:25" ht="15.6" x14ac:dyDescent="0.25">
      <c r="A269" s="137"/>
      <c r="B269" s="138"/>
      <c r="C269" s="139"/>
      <c r="D269" s="140"/>
      <c r="E269" s="137"/>
      <c r="F269" s="138"/>
      <c r="G269" s="81"/>
      <c r="H269" s="137"/>
      <c r="I269" s="138"/>
      <c r="J269" s="81"/>
      <c r="K269" s="81"/>
      <c r="L269" s="24"/>
      <c r="M269" s="25"/>
      <c r="N269" s="47">
        <f t="shared" si="4"/>
        <v>0</v>
      </c>
      <c r="O269" s="81"/>
      <c r="P269" s="44"/>
      <c r="Q269" s="44"/>
      <c r="T269" s="44"/>
      <c r="Y269" s="44"/>
    </row>
    <row r="270" spans="1:25" ht="15.6" x14ac:dyDescent="0.25">
      <c r="A270" s="137"/>
      <c r="B270" s="138"/>
      <c r="C270" s="139"/>
      <c r="D270" s="140"/>
      <c r="E270" s="137"/>
      <c r="F270" s="138"/>
      <c r="G270" s="81"/>
      <c r="H270" s="137"/>
      <c r="I270" s="138"/>
      <c r="J270" s="81"/>
      <c r="K270" s="81"/>
      <c r="L270" s="24"/>
      <c r="M270" s="25"/>
      <c r="N270" s="47">
        <f t="shared" si="4"/>
        <v>0</v>
      </c>
      <c r="O270" s="81"/>
      <c r="P270" s="44"/>
      <c r="Q270" s="44"/>
      <c r="T270" s="44"/>
      <c r="Y270" s="44"/>
    </row>
    <row r="271" spans="1:25" ht="15.6" x14ac:dyDescent="0.25">
      <c r="A271" s="137"/>
      <c r="B271" s="138"/>
      <c r="C271" s="139"/>
      <c r="D271" s="140"/>
      <c r="E271" s="137"/>
      <c r="F271" s="138"/>
      <c r="G271" s="81"/>
      <c r="H271" s="137"/>
      <c r="I271" s="138"/>
      <c r="J271" s="81"/>
      <c r="K271" s="81"/>
      <c r="L271" s="24"/>
      <c r="M271" s="25"/>
      <c r="N271" s="47">
        <f t="shared" si="4"/>
        <v>0</v>
      </c>
      <c r="O271" s="81"/>
      <c r="P271" s="44"/>
      <c r="Q271" s="44"/>
      <c r="T271" s="44"/>
      <c r="Y271" s="44"/>
    </row>
    <row r="272" spans="1:25" ht="15.6" x14ac:dyDescent="0.25">
      <c r="A272" s="137"/>
      <c r="B272" s="138"/>
      <c r="C272" s="139"/>
      <c r="D272" s="140"/>
      <c r="E272" s="137"/>
      <c r="F272" s="138"/>
      <c r="G272" s="81"/>
      <c r="H272" s="137"/>
      <c r="I272" s="138"/>
      <c r="J272" s="81"/>
      <c r="K272" s="81"/>
      <c r="L272" s="24"/>
      <c r="M272" s="25"/>
      <c r="N272" s="47">
        <f t="shared" si="4"/>
        <v>0</v>
      </c>
      <c r="O272" s="81"/>
      <c r="P272" s="44"/>
      <c r="Q272" s="44"/>
      <c r="T272" s="44"/>
      <c r="Y272" s="44"/>
    </row>
    <row r="273" spans="1:25" ht="15.6" x14ac:dyDescent="0.25">
      <c r="A273" s="137"/>
      <c r="B273" s="138"/>
      <c r="C273" s="139"/>
      <c r="D273" s="140"/>
      <c r="E273" s="137"/>
      <c r="F273" s="138"/>
      <c r="G273" s="81"/>
      <c r="H273" s="137"/>
      <c r="I273" s="138"/>
      <c r="J273" s="81"/>
      <c r="K273" s="81"/>
      <c r="L273" s="24"/>
      <c r="M273" s="25"/>
      <c r="N273" s="47">
        <f t="shared" si="4"/>
        <v>0</v>
      </c>
      <c r="O273" s="81"/>
      <c r="P273" s="44"/>
      <c r="Q273" s="44"/>
      <c r="T273" s="44"/>
      <c r="Y273" s="44"/>
    </row>
    <row r="274" spans="1:25" ht="15.6" x14ac:dyDescent="0.25">
      <c r="A274" s="137"/>
      <c r="B274" s="138"/>
      <c r="C274" s="139"/>
      <c r="D274" s="140"/>
      <c r="E274" s="137"/>
      <c r="F274" s="138"/>
      <c r="G274" s="81"/>
      <c r="H274" s="137"/>
      <c r="I274" s="138"/>
      <c r="J274" s="81"/>
      <c r="K274" s="81"/>
      <c r="L274" s="24"/>
      <c r="M274" s="25"/>
      <c r="N274" s="47">
        <f t="shared" si="4"/>
        <v>0</v>
      </c>
      <c r="O274" s="81"/>
      <c r="P274" s="44"/>
      <c r="Q274" s="44"/>
      <c r="T274" s="44"/>
      <c r="Y274" s="44"/>
    </row>
    <row r="275" spans="1:25" ht="15.6" x14ac:dyDescent="0.25">
      <c r="A275" s="137"/>
      <c r="B275" s="138"/>
      <c r="C275" s="139"/>
      <c r="D275" s="140"/>
      <c r="E275" s="137"/>
      <c r="F275" s="138"/>
      <c r="G275" s="81"/>
      <c r="H275" s="137"/>
      <c r="I275" s="138"/>
      <c r="J275" s="81"/>
      <c r="K275" s="81"/>
      <c r="L275" s="24"/>
      <c r="M275" s="25"/>
      <c r="N275" s="47">
        <f t="shared" si="4"/>
        <v>0</v>
      </c>
      <c r="O275" s="81"/>
      <c r="P275" s="44"/>
      <c r="Q275" s="44"/>
      <c r="T275" s="44"/>
      <c r="Y275" s="44"/>
    </row>
    <row r="276" spans="1:25" ht="15.6" x14ac:dyDescent="0.25">
      <c r="A276" s="137"/>
      <c r="B276" s="138"/>
      <c r="C276" s="139"/>
      <c r="D276" s="140"/>
      <c r="E276" s="137"/>
      <c r="F276" s="138"/>
      <c r="G276" s="81"/>
      <c r="H276" s="137"/>
      <c r="I276" s="138"/>
      <c r="J276" s="81"/>
      <c r="K276" s="81"/>
      <c r="L276" s="24"/>
      <c r="M276" s="25"/>
      <c r="N276" s="47">
        <f t="shared" si="4"/>
        <v>0</v>
      </c>
      <c r="O276" s="81"/>
      <c r="P276" s="44"/>
      <c r="Q276" s="44"/>
      <c r="T276" s="44"/>
      <c r="Y276" s="44"/>
    </row>
    <row r="277" spans="1:25" ht="15.6" x14ac:dyDescent="0.25">
      <c r="A277" s="137"/>
      <c r="B277" s="138"/>
      <c r="C277" s="139"/>
      <c r="D277" s="140"/>
      <c r="E277" s="137"/>
      <c r="F277" s="138"/>
      <c r="G277" s="81"/>
      <c r="H277" s="137"/>
      <c r="I277" s="138"/>
      <c r="J277" s="81"/>
      <c r="K277" s="81"/>
      <c r="L277" s="24"/>
      <c r="M277" s="25"/>
      <c r="N277" s="47">
        <f t="shared" si="4"/>
        <v>0</v>
      </c>
      <c r="O277" s="81"/>
      <c r="P277" s="44"/>
      <c r="Q277" s="44"/>
      <c r="T277" s="44"/>
      <c r="Y277" s="44"/>
    </row>
    <row r="278" spans="1:25" ht="15.6" x14ac:dyDescent="0.25">
      <c r="A278" s="137"/>
      <c r="B278" s="138"/>
      <c r="C278" s="139"/>
      <c r="D278" s="140"/>
      <c r="E278" s="137"/>
      <c r="F278" s="138"/>
      <c r="G278" s="81"/>
      <c r="H278" s="137"/>
      <c r="I278" s="138"/>
      <c r="J278" s="81"/>
      <c r="K278" s="81"/>
      <c r="L278" s="24"/>
      <c r="M278" s="25"/>
      <c r="N278" s="47">
        <f t="shared" si="4"/>
        <v>0</v>
      </c>
      <c r="O278" s="81"/>
      <c r="P278" s="44"/>
      <c r="Q278" s="44"/>
      <c r="T278" s="44"/>
      <c r="Y278" s="44"/>
    </row>
    <row r="279" spans="1:25" ht="15.6" x14ac:dyDescent="0.25">
      <c r="A279" s="137"/>
      <c r="B279" s="138"/>
      <c r="C279" s="139"/>
      <c r="D279" s="140"/>
      <c r="E279" s="137"/>
      <c r="F279" s="138"/>
      <c r="G279" s="81"/>
      <c r="H279" s="137"/>
      <c r="I279" s="138"/>
      <c r="J279" s="81"/>
      <c r="K279" s="81"/>
      <c r="L279" s="24"/>
      <c r="M279" s="25"/>
      <c r="N279" s="47">
        <f t="shared" si="4"/>
        <v>0</v>
      </c>
      <c r="O279" s="81"/>
      <c r="P279" s="44"/>
      <c r="Q279" s="44"/>
      <c r="T279" s="44"/>
      <c r="Y279" s="44"/>
    </row>
    <row r="280" spans="1:25" ht="15.6" x14ac:dyDescent="0.25">
      <c r="A280" s="137"/>
      <c r="B280" s="138"/>
      <c r="C280" s="139"/>
      <c r="D280" s="140"/>
      <c r="E280" s="137"/>
      <c r="F280" s="138"/>
      <c r="G280" s="81"/>
      <c r="H280" s="137"/>
      <c r="I280" s="138"/>
      <c r="J280" s="81"/>
      <c r="K280" s="81"/>
      <c r="L280" s="24"/>
      <c r="M280" s="25"/>
      <c r="N280" s="47">
        <f t="shared" si="4"/>
        <v>0</v>
      </c>
      <c r="O280" s="81"/>
      <c r="P280" s="44"/>
      <c r="Q280" s="44"/>
      <c r="T280" s="44"/>
      <c r="Y280" s="44"/>
    </row>
    <row r="281" spans="1:25" ht="15.6" x14ac:dyDescent="0.25">
      <c r="A281" s="137"/>
      <c r="B281" s="138"/>
      <c r="C281" s="139"/>
      <c r="D281" s="140"/>
      <c r="E281" s="137"/>
      <c r="F281" s="138"/>
      <c r="G281" s="81"/>
      <c r="H281" s="137"/>
      <c r="I281" s="138"/>
      <c r="J281" s="81"/>
      <c r="K281" s="81"/>
      <c r="L281" s="24"/>
      <c r="M281" s="25"/>
      <c r="N281" s="47">
        <f t="shared" si="4"/>
        <v>0</v>
      </c>
      <c r="O281" s="81"/>
      <c r="P281" s="44"/>
      <c r="Q281" s="44"/>
      <c r="T281" s="44"/>
      <c r="Y281" s="44"/>
    </row>
    <row r="282" spans="1:25" ht="15.6" x14ac:dyDescent="0.25">
      <c r="A282" s="137"/>
      <c r="B282" s="138"/>
      <c r="C282" s="139"/>
      <c r="D282" s="140"/>
      <c r="E282" s="137"/>
      <c r="F282" s="138"/>
      <c r="G282" s="81"/>
      <c r="H282" s="137"/>
      <c r="I282" s="138"/>
      <c r="J282" s="81"/>
      <c r="K282" s="81"/>
      <c r="L282" s="24"/>
      <c r="M282" s="25"/>
      <c r="N282" s="47">
        <f t="shared" si="4"/>
        <v>0</v>
      </c>
      <c r="O282" s="81"/>
      <c r="P282" s="44"/>
      <c r="Q282" s="44"/>
      <c r="T282" s="44"/>
      <c r="Y282" s="44"/>
    </row>
    <row r="283" spans="1:25" ht="15.6" x14ac:dyDescent="0.25">
      <c r="A283" s="137"/>
      <c r="B283" s="138"/>
      <c r="C283" s="139"/>
      <c r="D283" s="140"/>
      <c r="E283" s="137"/>
      <c r="F283" s="138"/>
      <c r="G283" s="81"/>
      <c r="H283" s="137"/>
      <c r="I283" s="138"/>
      <c r="J283" s="81"/>
      <c r="K283" s="81"/>
      <c r="L283" s="24"/>
      <c r="M283" s="25"/>
      <c r="N283" s="47">
        <f t="shared" si="4"/>
        <v>0</v>
      </c>
      <c r="O283" s="81"/>
      <c r="P283" s="44"/>
      <c r="Q283" s="44"/>
      <c r="T283" s="44"/>
      <c r="Y283" s="44"/>
    </row>
    <row r="284" spans="1:25" ht="15.6" x14ac:dyDescent="0.25">
      <c r="A284" s="137"/>
      <c r="B284" s="138"/>
      <c r="C284" s="139"/>
      <c r="D284" s="140"/>
      <c r="E284" s="137"/>
      <c r="F284" s="138"/>
      <c r="G284" s="81"/>
      <c r="H284" s="137"/>
      <c r="I284" s="138"/>
      <c r="J284" s="81"/>
      <c r="K284" s="81"/>
      <c r="L284" s="24"/>
      <c r="M284" s="25"/>
      <c r="N284" s="47">
        <f t="shared" si="4"/>
        <v>0</v>
      </c>
      <c r="O284" s="81"/>
      <c r="P284" s="44"/>
      <c r="Q284" s="44"/>
      <c r="T284" s="44"/>
      <c r="Y284" s="44"/>
    </row>
    <row r="285" spans="1:25" ht="15.6" x14ac:dyDescent="0.25">
      <c r="A285" s="137"/>
      <c r="B285" s="138"/>
      <c r="C285" s="139"/>
      <c r="D285" s="140"/>
      <c r="E285" s="137"/>
      <c r="F285" s="138"/>
      <c r="G285" s="81"/>
      <c r="H285" s="137"/>
      <c r="I285" s="138"/>
      <c r="J285" s="81"/>
      <c r="K285" s="81"/>
      <c r="L285" s="24"/>
      <c r="M285" s="25"/>
      <c r="N285" s="47">
        <f t="shared" si="4"/>
        <v>0</v>
      </c>
      <c r="O285" s="81"/>
      <c r="P285" s="44"/>
      <c r="Q285" s="44"/>
      <c r="T285" s="44"/>
      <c r="Y285" s="44"/>
    </row>
    <row r="286" spans="1:25" ht="15.6" x14ac:dyDescent="0.25">
      <c r="A286" s="137"/>
      <c r="B286" s="138"/>
      <c r="C286" s="139"/>
      <c r="D286" s="140"/>
      <c r="E286" s="137"/>
      <c r="F286" s="138"/>
      <c r="G286" s="81"/>
      <c r="H286" s="137"/>
      <c r="I286" s="138"/>
      <c r="J286" s="81"/>
      <c r="K286" s="81"/>
      <c r="L286" s="24"/>
      <c r="M286" s="25"/>
      <c r="N286" s="47">
        <f t="shared" si="4"/>
        <v>0</v>
      </c>
      <c r="O286" s="81"/>
      <c r="P286" s="44"/>
      <c r="Q286" s="44"/>
      <c r="T286" s="44"/>
      <c r="Y286" s="44"/>
    </row>
    <row r="287" spans="1:25" ht="15.6" x14ac:dyDescent="0.25">
      <c r="A287" s="137"/>
      <c r="B287" s="138"/>
      <c r="C287" s="139"/>
      <c r="D287" s="140"/>
      <c r="E287" s="137"/>
      <c r="F287" s="138"/>
      <c r="G287" s="81"/>
      <c r="H287" s="137"/>
      <c r="I287" s="138"/>
      <c r="J287" s="81"/>
      <c r="K287" s="81"/>
      <c r="L287" s="24"/>
      <c r="M287" s="25"/>
      <c r="N287" s="47">
        <f t="shared" si="4"/>
        <v>0</v>
      </c>
      <c r="O287" s="81"/>
      <c r="P287" s="44"/>
      <c r="Q287" s="44"/>
      <c r="T287" s="44"/>
      <c r="Y287" s="44"/>
    </row>
    <row r="288" spans="1:25" ht="15.6" x14ac:dyDescent="0.25">
      <c r="A288" s="137"/>
      <c r="B288" s="138"/>
      <c r="C288" s="139"/>
      <c r="D288" s="140"/>
      <c r="E288" s="137"/>
      <c r="F288" s="138"/>
      <c r="G288" s="81"/>
      <c r="H288" s="137"/>
      <c r="I288" s="138"/>
      <c r="J288" s="81"/>
      <c r="K288" s="81"/>
      <c r="L288" s="24"/>
      <c r="M288" s="25"/>
      <c r="N288" s="47">
        <f t="shared" si="4"/>
        <v>0</v>
      </c>
      <c r="O288" s="81"/>
      <c r="P288" s="44"/>
      <c r="Q288" s="44"/>
      <c r="T288" s="44"/>
      <c r="Y288" s="44"/>
    </row>
    <row r="289" spans="1:25" ht="15.6" x14ac:dyDescent="0.25">
      <c r="A289" s="137"/>
      <c r="B289" s="138"/>
      <c r="C289" s="139"/>
      <c r="D289" s="140"/>
      <c r="E289" s="137"/>
      <c r="F289" s="138"/>
      <c r="G289" s="81"/>
      <c r="H289" s="137"/>
      <c r="I289" s="138"/>
      <c r="J289" s="81"/>
      <c r="K289" s="81"/>
      <c r="L289" s="24"/>
      <c r="M289" s="25"/>
      <c r="N289" s="47">
        <f t="shared" si="4"/>
        <v>0</v>
      </c>
      <c r="O289" s="81"/>
      <c r="P289" s="44"/>
      <c r="Q289" s="44"/>
      <c r="T289" s="44"/>
      <c r="Y289" s="44"/>
    </row>
    <row r="290" spans="1:25" ht="15.6" x14ac:dyDescent="0.25">
      <c r="A290" s="137"/>
      <c r="B290" s="138"/>
      <c r="C290" s="139"/>
      <c r="D290" s="140"/>
      <c r="E290" s="137"/>
      <c r="F290" s="138"/>
      <c r="G290" s="81"/>
      <c r="H290" s="137"/>
      <c r="I290" s="138"/>
      <c r="J290" s="81"/>
      <c r="K290" s="81"/>
      <c r="L290" s="24"/>
      <c r="M290" s="25"/>
      <c r="N290" s="47">
        <f t="shared" si="4"/>
        <v>0</v>
      </c>
      <c r="O290" s="81"/>
      <c r="P290" s="44"/>
      <c r="Q290" s="44"/>
      <c r="T290" s="44"/>
      <c r="Y290" s="44"/>
    </row>
    <row r="291" spans="1:25" ht="15.6" x14ac:dyDescent="0.25">
      <c r="A291" s="137"/>
      <c r="B291" s="138"/>
      <c r="C291" s="139"/>
      <c r="D291" s="140"/>
      <c r="E291" s="137"/>
      <c r="F291" s="138"/>
      <c r="G291" s="81"/>
      <c r="H291" s="137"/>
      <c r="I291" s="138"/>
      <c r="J291" s="81"/>
      <c r="K291" s="81"/>
      <c r="L291" s="24"/>
      <c r="M291" s="25"/>
      <c r="N291" s="47">
        <f t="shared" si="4"/>
        <v>0</v>
      </c>
      <c r="O291" s="81"/>
      <c r="P291" s="44"/>
      <c r="Q291" s="44"/>
      <c r="T291" s="44"/>
      <c r="Y291" s="44"/>
    </row>
    <row r="292" spans="1:25" ht="15.6" x14ac:dyDescent="0.25">
      <c r="A292" s="137"/>
      <c r="B292" s="138"/>
      <c r="C292" s="139"/>
      <c r="D292" s="140"/>
      <c r="E292" s="137"/>
      <c r="F292" s="138"/>
      <c r="G292" s="81"/>
      <c r="H292" s="137"/>
      <c r="I292" s="138"/>
      <c r="J292" s="81"/>
      <c r="K292" s="81"/>
      <c r="L292" s="24"/>
      <c r="M292" s="25"/>
      <c r="N292" s="47">
        <f t="shared" si="4"/>
        <v>0</v>
      </c>
      <c r="O292" s="81"/>
      <c r="P292" s="44"/>
      <c r="Q292" s="44"/>
      <c r="T292" s="44"/>
      <c r="Y292" s="44"/>
    </row>
    <row r="293" spans="1:25" ht="15.6" x14ac:dyDescent="0.25">
      <c r="A293" s="137"/>
      <c r="B293" s="138"/>
      <c r="C293" s="139"/>
      <c r="D293" s="140"/>
      <c r="E293" s="137"/>
      <c r="F293" s="138"/>
      <c r="G293" s="81"/>
      <c r="H293" s="137"/>
      <c r="I293" s="138"/>
      <c r="J293" s="81"/>
      <c r="K293" s="81"/>
      <c r="L293" s="24"/>
      <c r="M293" s="25"/>
      <c r="N293" s="47">
        <f t="shared" si="4"/>
        <v>0</v>
      </c>
      <c r="O293" s="81"/>
      <c r="P293" s="44"/>
      <c r="Q293" s="44"/>
      <c r="T293" s="44"/>
      <c r="Y293" s="44"/>
    </row>
    <row r="294" spans="1:25" ht="15.6" x14ac:dyDescent="0.25">
      <c r="A294" s="137"/>
      <c r="B294" s="138"/>
      <c r="C294" s="139"/>
      <c r="D294" s="140"/>
      <c r="E294" s="137"/>
      <c r="F294" s="138"/>
      <c r="G294" s="81"/>
      <c r="H294" s="137"/>
      <c r="I294" s="138"/>
      <c r="J294" s="81"/>
      <c r="K294" s="81"/>
      <c r="L294" s="24"/>
      <c r="M294" s="25"/>
      <c r="N294" s="47">
        <f t="shared" si="4"/>
        <v>0</v>
      </c>
      <c r="O294" s="81"/>
      <c r="P294" s="44"/>
      <c r="Q294" s="44"/>
      <c r="T294" s="44"/>
      <c r="Y294" s="44"/>
    </row>
    <row r="295" spans="1:25" ht="15.6" x14ac:dyDescent="0.25">
      <c r="A295" s="137"/>
      <c r="B295" s="138"/>
      <c r="C295" s="139"/>
      <c r="D295" s="140"/>
      <c r="E295" s="137"/>
      <c r="F295" s="138"/>
      <c r="G295" s="81"/>
      <c r="H295" s="137"/>
      <c r="I295" s="138"/>
      <c r="J295" s="81"/>
      <c r="K295" s="81"/>
      <c r="L295" s="24"/>
      <c r="M295" s="25"/>
      <c r="N295" s="47">
        <f t="shared" si="4"/>
        <v>0</v>
      </c>
      <c r="O295" s="81"/>
      <c r="P295" s="44"/>
      <c r="Q295" s="44"/>
      <c r="T295" s="44"/>
      <c r="Y295" s="44"/>
    </row>
    <row r="296" spans="1:25" ht="15.6" x14ac:dyDescent="0.25">
      <c r="A296" s="137"/>
      <c r="B296" s="138"/>
      <c r="C296" s="139"/>
      <c r="D296" s="140"/>
      <c r="E296" s="137"/>
      <c r="F296" s="138"/>
      <c r="G296" s="81"/>
      <c r="H296" s="137"/>
      <c r="I296" s="138"/>
      <c r="J296" s="81"/>
      <c r="K296" s="81"/>
      <c r="L296" s="24"/>
      <c r="M296" s="25"/>
      <c r="N296" s="47">
        <f t="shared" si="4"/>
        <v>0</v>
      </c>
      <c r="O296" s="81"/>
      <c r="P296" s="44"/>
      <c r="Q296" s="44"/>
      <c r="T296" s="44"/>
      <c r="Y296" s="44"/>
    </row>
    <row r="297" spans="1:25" ht="15.6" x14ac:dyDescent="0.25">
      <c r="A297" s="137"/>
      <c r="B297" s="138"/>
      <c r="C297" s="139"/>
      <c r="D297" s="140"/>
      <c r="E297" s="137"/>
      <c r="F297" s="138"/>
      <c r="G297" s="81"/>
      <c r="H297" s="137"/>
      <c r="I297" s="138"/>
      <c r="J297" s="81"/>
      <c r="K297" s="81"/>
      <c r="L297" s="24"/>
      <c r="M297" s="25"/>
      <c r="N297" s="47">
        <f t="shared" si="4"/>
        <v>0</v>
      </c>
      <c r="O297" s="81"/>
      <c r="P297" s="44"/>
      <c r="Q297" s="44"/>
      <c r="T297" s="44"/>
      <c r="Y297" s="44"/>
    </row>
    <row r="298" spans="1:25" ht="15.6" x14ac:dyDescent="0.25">
      <c r="A298" s="137"/>
      <c r="B298" s="138"/>
      <c r="C298" s="139"/>
      <c r="D298" s="140"/>
      <c r="E298" s="137"/>
      <c r="F298" s="138"/>
      <c r="G298" s="81"/>
      <c r="H298" s="137"/>
      <c r="I298" s="138"/>
      <c r="J298" s="81"/>
      <c r="K298" s="81"/>
      <c r="L298" s="24"/>
      <c r="M298" s="25"/>
      <c r="N298" s="47">
        <f t="shared" si="4"/>
        <v>0</v>
      </c>
      <c r="O298" s="81"/>
      <c r="P298" s="44"/>
      <c r="Q298" s="44"/>
      <c r="T298" s="44"/>
      <c r="Y298" s="44"/>
    </row>
    <row r="299" spans="1:25" ht="15.6" x14ac:dyDescent="0.25">
      <c r="A299" s="137"/>
      <c r="B299" s="138"/>
      <c r="C299" s="139"/>
      <c r="D299" s="140"/>
      <c r="E299" s="137"/>
      <c r="F299" s="138"/>
      <c r="G299" s="81"/>
      <c r="H299" s="137"/>
      <c r="I299" s="138"/>
      <c r="J299" s="81"/>
      <c r="K299" s="81"/>
      <c r="L299" s="24"/>
      <c r="M299" s="25"/>
      <c r="N299" s="47">
        <f t="shared" si="4"/>
        <v>0</v>
      </c>
      <c r="O299" s="81"/>
      <c r="P299" s="44"/>
      <c r="Q299" s="44"/>
      <c r="T299" s="44"/>
      <c r="Y299" s="44"/>
    </row>
    <row r="300" spans="1:25" ht="15.6" x14ac:dyDescent="0.25">
      <c r="A300" s="137"/>
      <c r="B300" s="138"/>
      <c r="C300" s="139"/>
      <c r="D300" s="140"/>
      <c r="E300" s="137"/>
      <c r="F300" s="138"/>
      <c r="G300" s="81"/>
      <c r="H300" s="137"/>
      <c r="I300" s="138"/>
      <c r="J300" s="81"/>
      <c r="K300" s="81"/>
      <c r="L300" s="24"/>
      <c r="M300" s="25"/>
      <c r="N300" s="47">
        <f t="shared" si="4"/>
        <v>0</v>
      </c>
      <c r="O300" s="81"/>
      <c r="P300" s="44"/>
      <c r="Q300" s="44"/>
      <c r="T300" s="44"/>
      <c r="Y300" s="44"/>
    </row>
    <row r="301" spans="1:25" ht="15.6" x14ac:dyDescent="0.25">
      <c r="A301" s="137"/>
      <c r="B301" s="138"/>
      <c r="C301" s="139"/>
      <c r="D301" s="140"/>
      <c r="E301" s="137"/>
      <c r="F301" s="138"/>
      <c r="G301" s="81"/>
      <c r="H301" s="137"/>
      <c r="I301" s="138"/>
      <c r="J301" s="81"/>
      <c r="K301" s="81"/>
      <c r="L301" s="24"/>
      <c r="M301" s="25"/>
      <c r="N301" s="47">
        <f t="shared" si="4"/>
        <v>0</v>
      </c>
      <c r="O301" s="81"/>
      <c r="P301" s="44"/>
      <c r="Q301" s="44"/>
      <c r="T301" s="44"/>
      <c r="Y301" s="44"/>
    </row>
    <row r="302" spans="1:25" ht="15.6" x14ac:dyDescent="0.25">
      <c r="A302" s="137"/>
      <c r="B302" s="138"/>
      <c r="C302" s="139"/>
      <c r="D302" s="140"/>
      <c r="E302" s="137"/>
      <c r="F302" s="138"/>
      <c r="G302" s="81"/>
      <c r="H302" s="137"/>
      <c r="I302" s="138"/>
      <c r="J302" s="81"/>
      <c r="K302" s="81"/>
      <c r="L302" s="24"/>
      <c r="M302" s="25"/>
      <c r="N302" s="47">
        <f t="shared" si="4"/>
        <v>0</v>
      </c>
      <c r="O302" s="81"/>
      <c r="P302" s="44"/>
      <c r="Q302" s="44"/>
      <c r="T302" s="44"/>
      <c r="Y302" s="44"/>
    </row>
    <row r="303" spans="1:25" ht="15.6" x14ac:dyDescent="0.25">
      <c r="A303" s="137"/>
      <c r="B303" s="138"/>
      <c r="C303" s="139"/>
      <c r="D303" s="140"/>
      <c r="E303" s="137"/>
      <c r="F303" s="138"/>
      <c r="G303" s="81"/>
      <c r="H303" s="137"/>
      <c r="I303" s="138"/>
      <c r="J303" s="81"/>
      <c r="K303" s="81"/>
      <c r="L303" s="24"/>
      <c r="M303" s="25"/>
      <c r="N303" s="47">
        <f t="shared" si="4"/>
        <v>0</v>
      </c>
      <c r="O303" s="81"/>
      <c r="P303" s="44"/>
      <c r="Q303" s="44"/>
      <c r="T303" s="44"/>
      <c r="Y303" s="44"/>
    </row>
    <row r="304" spans="1:25" ht="15.6" x14ac:dyDescent="0.25">
      <c r="A304" s="137"/>
      <c r="B304" s="138"/>
      <c r="C304" s="139"/>
      <c r="D304" s="140"/>
      <c r="E304" s="137"/>
      <c r="F304" s="138"/>
      <c r="G304" s="81"/>
      <c r="H304" s="137"/>
      <c r="I304" s="138"/>
      <c r="J304" s="81"/>
      <c r="K304" s="81"/>
      <c r="L304" s="24"/>
      <c r="M304" s="25"/>
      <c r="N304" s="47">
        <f t="shared" si="4"/>
        <v>0</v>
      </c>
      <c r="O304" s="81"/>
      <c r="P304" s="44"/>
      <c r="Q304" s="44"/>
      <c r="T304" s="44"/>
      <c r="Y304" s="44"/>
    </row>
    <row r="305" spans="1:25" ht="15.6" x14ac:dyDescent="0.25">
      <c r="A305" s="137"/>
      <c r="B305" s="138"/>
      <c r="C305" s="139"/>
      <c r="D305" s="140"/>
      <c r="E305" s="137"/>
      <c r="F305" s="138"/>
      <c r="G305" s="81"/>
      <c r="H305" s="137"/>
      <c r="I305" s="138"/>
      <c r="J305" s="81"/>
      <c r="K305" s="81"/>
      <c r="L305" s="24"/>
      <c r="M305" s="25"/>
      <c r="N305" s="47">
        <f t="shared" si="4"/>
        <v>0</v>
      </c>
      <c r="O305" s="81"/>
      <c r="P305" s="44"/>
      <c r="Q305" s="44"/>
      <c r="T305" s="44"/>
      <c r="Y305" s="44"/>
    </row>
    <row r="306" spans="1:25" ht="15.6" x14ac:dyDescent="0.25">
      <c r="A306" s="137"/>
      <c r="B306" s="138"/>
      <c r="C306" s="139"/>
      <c r="D306" s="140"/>
      <c r="E306" s="137"/>
      <c r="F306" s="138"/>
      <c r="G306" s="81"/>
      <c r="H306" s="137"/>
      <c r="I306" s="138"/>
      <c r="J306" s="81"/>
      <c r="K306" s="81"/>
      <c r="L306" s="24"/>
      <c r="M306" s="25"/>
      <c r="N306" s="47">
        <f t="shared" si="4"/>
        <v>0</v>
      </c>
      <c r="O306" s="81"/>
      <c r="P306" s="44"/>
      <c r="Q306" s="44"/>
      <c r="T306" s="44"/>
      <c r="Y306" s="44"/>
    </row>
    <row r="307" spans="1:25" ht="15.6" x14ac:dyDescent="0.25">
      <c r="A307" s="137"/>
      <c r="B307" s="138"/>
      <c r="C307" s="139"/>
      <c r="D307" s="140"/>
      <c r="E307" s="137"/>
      <c r="F307" s="138"/>
      <c r="G307" s="81"/>
      <c r="H307" s="137"/>
      <c r="I307" s="138"/>
      <c r="J307" s="81"/>
      <c r="K307" s="81"/>
      <c r="L307" s="24"/>
      <c r="M307" s="25"/>
      <c r="N307" s="47">
        <f t="shared" si="4"/>
        <v>0</v>
      </c>
      <c r="O307" s="81"/>
      <c r="P307" s="44"/>
      <c r="Q307" s="44"/>
      <c r="T307" s="44"/>
      <c r="Y307" s="44"/>
    </row>
    <row r="308" spans="1:25" ht="15.6" x14ac:dyDescent="0.25">
      <c r="A308" s="137"/>
      <c r="B308" s="138"/>
      <c r="C308" s="139"/>
      <c r="D308" s="140"/>
      <c r="E308" s="137"/>
      <c r="F308" s="138"/>
      <c r="G308" s="81"/>
      <c r="H308" s="137"/>
      <c r="I308" s="138"/>
      <c r="J308" s="81"/>
      <c r="K308" s="81"/>
      <c r="L308" s="24"/>
      <c r="M308" s="25"/>
      <c r="N308" s="47">
        <f t="shared" si="4"/>
        <v>0</v>
      </c>
      <c r="O308" s="81"/>
      <c r="P308" s="44"/>
      <c r="Q308" s="44"/>
      <c r="T308" s="44"/>
      <c r="Y308" s="44"/>
    </row>
    <row r="309" spans="1:25" ht="15.6" x14ac:dyDescent="0.25">
      <c r="A309" s="137"/>
      <c r="B309" s="138"/>
      <c r="C309" s="139"/>
      <c r="D309" s="140"/>
      <c r="E309" s="137"/>
      <c r="F309" s="138"/>
      <c r="G309" s="81"/>
      <c r="H309" s="137"/>
      <c r="I309" s="138"/>
      <c r="J309" s="81"/>
      <c r="K309" s="81"/>
      <c r="L309" s="24"/>
      <c r="M309" s="25"/>
      <c r="N309" s="47">
        <f t="shared" si="4"/>
        <v>0</v>
      </c>
      <c r="O309" s="81"/>
      <c r="P309" s="44"/>
      <c r="Q309" s="44"/>
      <c r="T309" s="44"/>
      <c r="Y309" s="44"/>
    </row>
    <row r="310" spans="1:25" ht="15.6" x14ac:dyDescent="0.25">
      <c r="A310" s="137"/>
      <c r="B310" s="138"/>
      <c r="C310" s="139"/>
      <c r="D310" s="140"/>
      <c r="E310" s="137"/>
      <c r="F310" s="138"/>
      <c r="G310" s="81"/>
      <c r="H310" s="137"/>
      <c r="I310" s="138"/>
      <c r="J310" s="81"/>
      <c r="K310" s="81"/>
      <c r="L310" s="24"/>
      <c r="M310" s="25"/>
      <c r="N310" s="47">
        <f t="shared" si="4"/>
        <v>0</v>
      </c>
      <c r="O310" s="81"/>
      <c r="P310" s="44"/>
      <c r="Q310" s="44"/>
      <c r="T310" s="44"/>
      <c r="Y310" s="44"/>
    </row>
    <row r="311" spans="1:25" ht="15.6" x14ac:dyDescent="0.25">
      <c r="A311" s="137"/>
      <c r="B311" s="138"/>
      <c r="C311" s="139"/>
      <c r="D311" s="140"/>
      <c r="E311" s="137"/>
      <c r="F311" s="138"/>
      <c r="G311" s="81"/>
      <c r="H311" s="137"/>
      <c r="I311" s="138"/>
      <c r="J311" s="81"/>
      <c r="K311" s="81"/>
      <c r="L311" s="24"/>
      <c r="M311" s="25"/>
      <c r="N311" s="47">
        <f t="shared" si="4"/>
        <v>0</v>
      </c>
      <c r="O311" s="81"/>
      <c r="P311" s="44"/>
      <c r="Q311" s="44"/>
      <c r="T311" s="44"/>
      <c r="Y311" s="44"/>
    </row>
    <row r="312" spans="1:25" ht="15.6" x14ac:dyDescent="0.25">
      <c r="A312" s="137"/>
      <c r="B312" s="138"/>
      <c r="C312" s="139"/>
      <c r="D312" s="140"/>
      <c r="E312" s="137"/>
      <c r="F312" s="138"/>
      <c r="G312" s="81"/>
      <c r="H312" s="137"/>
      <c r="I312" s="138"/>
      <c r="J312" s="81"/>
      <c r="K312" s="81"/>
      <c r="L312" s="24"/>
      <c r="M312" s="25"/>
      <c r="N312" s="47">
        <f t="shared" si="4"/>
        <v>0</v>
      </c>
      <c r="O312" s="81"/>
      <c r="P312" s="44"/>
      <c r="Q312" s="44"/>
      <c r="T312" s="44"/>
      <c r="Y312" s="44"/>
    </row>
    <row r="313" spans="1:25" ht="15.6" x14ac:dyDescent="0.25">
      <c r="A313" s="137"/>
      <c r="B313" s="138"/>
      <c r="C313" s="139"/>
      <c r="D313" s="140"/>
      <c r="E313" s="137"/>
      <c r="F313" s="138"/>
      <c r="G313" s="81"/>
      <c r="H313" s="137"/>
      <c r="I313" s="138"/>
      <c r="J313" s="81"/>
      <c r="K313" s="81"/>
      <c r="L313" s="24"/>
      <c r="M313" s="25"/>
      <c r="N313" s="47">
        <f t="shared" si="4"/>
        <v>0</v>
      </c>
      <c r="O313" s="81"/>
      <c r="P313" s="44"/>
      <c r="Q313" s="44"/>
      <c r="T313" s="44"/>
      <c r="Y313" s="44"/>
    </row>
    <row r="314" spans="1:25" ht="15.6" x14ac:dyDescent="0.25">
      <c r="A314" s="137"/>
      <c r="B314" s="138"/>
      <c r="C314" s="139"/>
      <c r="D314" s="140"/>
      <c r="E314" s="137"/>
      <c r="F314" s="138"/>
      <c r="G314" s="81"/>
      <c r="H314" s="137"/>
      <c r="I314" s="138"/>
      <c r="J314" s="81"/>
      <c r="K314" s="81"/>
      <c r="L314" s="24"/>
      <c r="M314" s="25"/>
      <c r="N314" s="47">
        <f t="shared" ref="N314:N327" si="5">$L314*$M314</f>
        <v>0</v>
      </c>
      <c r="O314" s="81"/>
      <c r="P314" s="44"/>
      <c r="Q314" s="44"/>
      <c r="T314" s="44"/>
      <c r="Y314" s="44"/>
    </row>
    <row r="315" spans="1:25" ht="15.6" x14ac:dyDescent="0.25">
      <c r="A315" s="137"/>
      <c r="B315" s="138"/>
      <c r="C315" s="139"/>
      <c r="D315" s="140"/>
      <c r="E315" s="137"/>
      <c r="F315" s="138"/>
      <c r="G315" s="81"/>
      <c r="H315" s="137"/>
      <c r="I315" s="138"/>
      <c r="J315" s="81"/>
      <c r="K315" s="81"/>
      <c r="L315" s="24"/>
      <c r="M315" s="25"/>
      <c r="N315" s="47">
        <f t="shared" si="5"/>
        <v>0</v>
      </c>
      <c r="O315" s="81"/>
      <c r="P315" s="44"/>
      <c r="Q315" s="44"/>
      <c r="T315" s="44"/>
      <c r="Y315" s="44"/>
    </row>
    <row r="316" spans="1:25" ht="15.6" x14ac:dyDescent="0.25">
      <c r="A316" s="137"/>
      <c r="B316" s="138"/>
      <c r="C316" s="139"/>
      <c r="D316" s="140"/>
      <c r="E316" s="137"/>
      <c r="F316" s="138"/>
      <c r="G316" s="81"/>
      <c r="H316" s="137"/>
      <c r="I316" s="138"/>
      <c r="J316" s="81"/>
      <c r="K316" s="81"/>
      <c r="L316" s="24"/>
      <c r="M316" s="25"/>
      <c r="N316" s="47">
        <f t="shared" si="5"/>
        <v>0</v>
      </c>
      <c r="O316" s="81"/>
      <c r="P316" s="44"/>
      <c r="Q316" s="44"/>
      <c r="T316" s="44"/>
      <c r="Y316" s="44"/>
    </row>
    <row r="317" spans="1:25" ht="15.6" x14ac:dyDescent="0.25">
      <c r="A317" s="137"/>
      <c r="B317" s="138"/>
      <c r="C317" s="139"/>
      <c r="D317" s="140"/>
      <c r="E317" s="137"/>
      <c r="F317" s="138"/>
      <c r="G317" s="81"/>
      <c r="H317" s="137"/>
      <c r="I317" s="138"/>
      <c r="J317" s="81"/>
      <c r="K317" s="81"/>
      <c r="L317" s="24"/>
      <c r="M317" s="25"/>
      <c r="N317" s="47">
        <f t="shared" si="5"/>
        <v>0</v>
      </c>
      <c r="O317" s="81"/>
      <c r="P317" s="44"/>
      <c r="Q317" s="44"/>
      <c r="T317" s="44"/>
      <c r="Y317" s="44"/>
    </row>
    <row r="318" spans="1:25" ht="15.6" x14ac:dyDescent="0.25">
      <c r="A318" s="137"/>
      <c r="B318" s="138"/>
      <c r="C318" s="139"/>
      <c r="D318" s="140"/>
      <c r="E318" s="137"/>
      <c r="F318" s="138"/>
      <c r="G318" s="81"/>
      <c r="H318" s="137"/>
      <c r="I318" s="138"/>
      <c r="J318" s="81"/>
      <c r="K318" s="81"/>
      <c r="L318" s="24"/>
      <c r="M318" s="25"/>
      <c r="N318" s="47">
        <f t="shared" si="5"/>
        <v>0</v>
      </c>
      <c r="O318" s="81"/>
      <c r="P318" s="44"/>
      <c r="Q318" s="44"/>
      <c r="T318" s="44"/>
      <c r="Y318" s="44"/>
    </row>
    <row r="319" spans="1:25" ht="15.6" x14ac:dyDescent="0.25">
      <c r="A319" s="137"/>
      <c r="B319" s="138"/>
      <c r="C319" s="139"/>
      <c r="D319" s="140"/>
      <c r="E319" s="137"/>
      <c r="F319" s="138"/>
      <c r="G319" s="81"/>
      <c r="H319" s="137"/>
      <c r="I319" s="138"/>
      <c r="J319" s="81"/>
      <c r="K319" s="81"/>
      <c r="L319" s="24"/>
      <c r="M319" s="25"/>
      <c r="N319" s="47">
        <f t="shared" si="5"/>
        <v>0</v>
      </c>
      <c r="O319" s="81"/>
      <c r="P319" s="44"/>
      <c r="Q319" s="44"/>
      <c r="T319" s="44"/>
      <c r="Y319" s="44"/>
    </row>
    <row r="320" spans="1:25" ht="15.6" x14ac:dyDescent="0.25">
      <c r="A320" s="137"/>
      <c r="B320" s="138"/>
      <c r="C320" s="139"/>
      <c r="D320" s="140"/>
      <c r="E320" s="137"/>
      <c r="F320" s="138"/>
      <c r="G320" s="81"/>
      <c r="H320" s="137"/>
      <c r="I320" s="138"/>
      <c r="J320" s="81"/>
      <c r="K320" s="81"/>
      <c r="L320" s="24"/>
      <c r="M320" s="25"/>
      <c r="N320" s="47">
        <f t="shared" si="5"/>
        <v>0</v>
      </c>
      <c r="O320" s="81"/>
      <c r="P320" s="44"/>
      <c r="Q320" s="44"/>
      <c r="T320" s="44"/>
      <c r="Y320" s="44"/>
    </row>
    <row r="321" spans="1:25" ht="15.6" x14ac:dyDescent="0.25">
      <c r="A321" s="137"/>
      <c r="B321" s="138"/>
      <c r="C321" s="139"/>
      <c r="D321" s="140"/>
      <c r="E321" s="137"/>
      <c r="F321" s="138"/>
      <c r="G321" s="81"/>
      <c r="H321" s="137"/>
      <c r="I321" s="138"/>
      <c r="J321" s="81"/>
      <c r="K321" s="81"/>
      <c r="L321" s="24"/>
      <c r="M321" s="25"/>
      <c r="N321" s="47">
        <f t="shared" si="5"/>
        <v>0</v>
      </c>
      <c r="O321" s="81"/>
      <c r="P321" s="44"/>
      <c r="Q321" s="44"/>
      <c r="T321" s="44"/>
      <c r="Y321" s="44"/>
    </row>
    <row r="322" spans="1:25" ht="15.6" x14ac:dyDescent="0.25">
      <c r="A322" s="137"/>
      <c r="B322" s="138"/>
      <c r="C322" s="139"/>
      <c r="D322" s="140"/>
      <c r="E322" s="137"/>
      <c r="F322" s="138"/>
      <c r="G322" s="81"/>
      <c r="H322" s="137"/>
      <c r="I322" s="138"/>
      <c r="J322" s="81"/>
      <c r="K322" s="81"/>
      <c r="L322" s="24"/>
      <c r="M322" s="25"/>
      <c r="N322" s="47">
        <f t="shared" si="5"/>
        <v>0</v>
      </c>
      <c r="O322" s="81"/>
      <c r="P322" s="44"/>
      <c r="Q322" s="44"/>
      <c r="T322" s="44"/>
      <c r="Y322" s="44"/>
    </row>
    <row r="323" spans="1:25" ht="15.6" x14ac:dyDescent="0.25">
      <c r="A323" s="137"/>
      <c r="B323" s="138"/>
      <c r="C323" s="139"/>
      <c r="D323" s="140"/>
      <c r="E323" s="137"/>
      <c r="F323" s="138"/>
      <c r="G323" s="81"/>
      <c r="H323" s="137"/>
      <c r="I323" s="138"/>
      <c r="J323" s="81"/>
      <c r="K323" s="81"/>
      <c r="L323" s="24"/>
      <c r="M323" s="25"/>
      <c r="N323" s="47">
        <f t="shared" si="5"/>
        <v>0</v>
      </c>
      <c r="O323" s="81"/>
      <c r="P323" s="44"/>
      <c r="Q323" s="44"/>
      <c r="T323" s="44"/>
      <c r="Y323" s="44"/>
    </row>
    <row r="324" spans="1:25" ht="15.6" x14ac:dyDescent="0.25">
      <c r="A324" s="137"/>
      <c r="B324" s="138"/>
      <c r="C324" s="139"/>
      <c r="D324" s="140"/>
      <c r="E324" s="137"/>
      <c r="F324" s="138"/>
      <c r="G324" s="81"/>
      <c r="H324" s="137"/>
      <c r="I324" s="138"/>
      <c r="J324" s="81"/>
      <c r="K324" s="81"/>
      <c r="L324" s="24"/>
      <c r="M324" s="25"/>
      <c r="N324" s="47">
        <f t="shared" si="5"/>
        <v>0</v>
      </c>
      <c r="O324" s="81"/>
      <c r="P324" s="44"/>
      <c r="Q324" s="44"/>
      <c r="T324" s="44"/>
      <c r="Y324" s="44"/>
    </row>
    <row r="325" spans="1:25" ht="15.6" x14ac:dyDescent="0.25">
      <c r="A325" s="137"/>
      <c r="B325" s="138"/>
      <c r="C325" s="139"/>
      <c r="D325" s="140"/>
      <c r="E325" s="137"/>
      <c r="F325" s="138"/>
      <c r="G325" s="81"/>
      <c r="H325" s="137"/>
      <c r="I325" s="138"/>
      <c r="J325" s="81"/>
      <c r="K325" s="81"/>
      <c r="L325" s="24"/>
      <c r="M325" s="25"/>
      <c r="N325" s="47">
        <f t="shared" si="5"/>
        <v>0</v>
      </c>
      <c r="O325" s="81"/>
      <c r="P325" s="44"/>
      <c r="Q325" s="44"/>
      <c r="T325" s="44"/>
      <c r="Y325" s="44"/>
    </row>
    <row r="326" spans="1:25" ht="15.6" x14ac:dyDescent="0.25">
      <c r="A326" s="137"/>
      <c r="B326" s="138"/>
      <c r="C326" s="139"/>
      <c r="D326" s="140"/>
      <c r="E326" s="137"/>
      <c r="F326" s="138"/>
      <c r="G326" s="81"/>
      <c r="H326" s="137"/>
      <c r="I326" s="138"/>
      <c r="J326" s="81"/>
      <c r="K326" s="81"/>
      <c r="L326" s="24"/>
      <c r="M326" s="25"/>
      <c r="N326" s="47">
        <f t="shared" si="5"/>
        <v>0</v>
      </c>
      <c r="O326" s="81"/>
      <c r="P326" s="44"/>
      <c r="Q326" s="44"/>
      <c r="T326" s="44"/>
      <c r="Y326" s="44"/>
    </row>
    <row r="327" spans="1:25" ht="15.6" x14ac:dyDescent="0.25">
      <c r="A327" s="137"/>
      <c r="B327" s="138"/>
      <c r="C327" s="139"/>
      <c r="D327" s="140"/>
      <c r="E327" s="137"/>
      <c r="F327" s="138"/>
      <c r="G327" s="81"/>
      <c r="H327" s="137"/>
      <c r="I327" s="138"/>
      <c r="J327" s="81"/>
      <c r="K327" s="81"/>
      <c r="L327" s="24"/>
      <c r="M327" s="25"/>
      <c r="N327" s="47">
        <f t="shared" si="5"/>
        <v>0</v>
      </c>
      <c r="O327" s="81"/>
      <c r="P327" s="44"/>
      <c r="Q327" s="44"/>
      <c r="T327" s="44"/>
    </row>
  </sheetData>
  <autoFilter ref="A2:O327" xr:uid="{4A52B3D5-0283-4FFE-994F-5306535AFF7E}">
    <filterColumn colId="0" showButton="0"/>
    <filterColumn colId="2" showButton="0"/>
    <filterColumn colId="4" showButton="0"/>
    <filterColumn colId="7" showButton="0"/>
  </autoFilter>
  <sortState xmlns:xlrd2="http://schemas.microsoft.com/office/spreadsheetml/2017/richdata2" ref="X5:X8">
    <sortCondition ref="X5"/>
  </sortState>
  <dataConsolidate/>
  <mergeCells count="1305">
    <mergeCell ref="A1:M1"/>
    <mergeCell ref="A2:B2"/>
    <mergeCell ref="C2:D2"/>
    <mergeCell ref="E2:F2"/>
    <mergeCell ref="H2:I2"/>
    <mergeCell ref="A3:B3"/>
    <mergeCell ref="C3:D3"/>
    <mergeCell ref="E3:F3"/>
    <mergeCell ref="H3:I3"/>
    <mergeCell ref="A8:B8"/>
    <mergeCell ref="C8:D8"/>
    <mergeCell ref="E8:F8"/>
    <mergeCell ref="H8:I8"/>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 ref="A12:B12"/>
    <mergeCell ref="C12:D12"/>
    <mergeCell ref="E12:F12"/>
    <mergeCell ref="H12:I12"/>
    <mergeCell ref="A13:B13"/>
    <mergeCell ref="C13:D13"/>
    <mergeCell ref="E13:F13"/>
    <mergeCell ref="H13:I13"/>
    <mergeCell ref="A10:B10"/>
    <mergeCell ref="C10:D10"/>
    <mergeCell ref="E10:F10"/>
    <mergeCell ref="H10:I10"/>
    <mergeCell ref="A11:B11"/>
    <mergeCell ref="C11:D11"/>
    <mergeCell ref="E11:F11"/>
    <mergeCell ref="H11:I11"/>
    <mergeCell ref="A9:B9"/>
    <mergeCell ref="C9:D9"/>
    <mergeCell ref="E9:F9"/>
    <mergeCell ref="H9:I9"/>
    <mergeCell ref="A18:B18"/>
    <mergeCell ref="C18:D18"/>
    <mergeCell ref="E18:F18"/>
    <mergeCell ref="H18:I18"/>
    <mergeCell ref="A19:B19"/>
    <mergeCell ref="C19:D19"/>
    <mergeCell ref="E19:F19"/>
    <mergeCell ref="H19:I19"/>
    <mergeCell ref="A16:B16"/>
    <mergeCell ref="C16:D16"/>
    <mergeCell ref="E16:F16"/>
    <mergeCell ref="H16:I16"/>
    <mergeCell ref="A17:B17"/>
    <mergeCell ref="C17:D17"/>
    <mergeCell ref="E17:F17"/>
    <mergeCell ref="H17:I17"/>
    <mergeCell ref="A14:B14"/>
    <mergeCell ref="C14:D14"/>
    <mergeCell ref="E14:F14"/>
    <mergeCell ref="H14:I14"/>
    <mergeCell ref="A15:B15"/>
    <mergeCell ref="C15:D15"/>
    <mergeCell ref="E15:F15"/>
    <mergeCell ref="H15:I15"/>
    <mergeCell ref="A24:B24"/>
    <mergeCell ref="C24:D24"/>
    <mergeCell ref="E24:F24"/>
    <mergeCell ref="H24:I24"/>
    <mergeCell ref="A25:B25"/>
    <mergeCell ref="C25:D25"/>
    <mergeCell ref="E25:F25"/>
    <mergeCell ref="H25:I25"/>
    <mergeCell ref="A22:B22"/>
    <mergeCell ref="C22:D22"/>
    <mergeCell ref="E22:F22"/>
    <mergeCell ref="H22:I22"/>
    <mergeCell ref="A23:B23"/>
    <mergeCell ref="C23:D23"/>
    <mergeCell ref="E23:F23"/>
    <mergeCell ref="H23:I23"/>
    <mergeCell ref="A20:B20"/>
    <mergeCell ref="C20:D20"/>
    <mergeCell ref="E20:F20"/>
    <mergeCell ref="H20:I20"/>
    <mergeCell ref="A21:B21"/>
    <mergeCell ref="C21:D21"/>
    <mergeCell ref="E21:F21"/>
    <mergeCell ref="H21:I21"/>
    <mergeCell ref="A30:B30"/>
    <mergeCell ref="C30:D30"/>
    <mergeCell ref="E30:F30"/>
    <mergeCell ref="H30:I30"/>
    <mergeCell ref="A31:B31"/>
    <mergeCell ref="C31:D31"/>
    <mergeCell ref="E31:F31"/>
    <mergeCell ref="H31:I31"/>
    <mergeCell ref="A28:B28"/>
    <mergeCell ref="C28:D28"/>
    <mergeCell ref="E28:F28"/>
    <mergeCell ref="H28:I28"/>
    <mergeCell ref="A29:B29"/>
    <mergeCell ref="C29:D29"/>
    <mergeCell ref="E29:F29"/>
    <mergeCell ref="H29:I29"/>
    <mergeCell ref="A26:B26"/>
    <mergeCell ref="C26:D26"/>
    <mergeCell ref="E26:F26"/>
    <mergeCell ref="H26:I26"/>
    <mergeCell ref="A27:B27"/>
    <mergeCell ref="C27:D27"/>
    <mergeCell ref="E27:F27"/>
    <mergeCell ref="H27:I27"/>
    <mergeCell ref="A36:B36"/>
    <mergeCell ref="C36:D36"/>
    <mergeCell ref="E36:F36"/>
    <mergeCell ref="H36:I36"/>
    <mergeCell ref="A37:B37"/>
    <mergeCell ref="C37:D37"/>
    <mergeCell ref="E37:F37"/>
    <mergeCell ref="H37:I37"/>
    <mergeCell ref="A34:B34"/>
    <mergeCell ref="C34:D34"/>
    <mergeCell ref="E34:F34"/>
    <mergeCell ref="H34:I34"/>
    <mergeCell ref="A35:B35"/>
    <mergeCell ref="C35:D35"/>
    <mergeCell ref="E35:F35"/>
    <mergeCell ref="H35:I35"/>
    <mergeCell ref="A32:B32"/>
    <mergeCell ref="C32:D32"/>
    <mergeCell ref="E32:F32"/>
    <mergeCell ref="H32:I32"/>
    <mergeCell ref="A33:B33"/>
    <mergeCell ref="C33:D33"/>
    <mergeCell ref="E33:F33"/>
    <mergeCell ref="H33:I33"/>
    <mergeCell ref="A42:B42"/>
    <mergeCell ref="C42:D42"/>
    <mergeCell ref="E42:F42"/>
    <mergeCell ref="H42:I42"/>
    <mergeCell ref="A43:B43"/>
    <mergeCell ref="C43:D43"/>
    <mergeCell ref="E43:F43"/>
    <mergeCell ref="H43:I43"/>
    <mergeCell ref="A40:B40"/>
    <mergeCell ref="C40:D40"/>
    <mergeCell ref="E40:F40"/>
    <mergeCell ref="H40:I40"/>
    <mergeCell ref="A41:B41"/>
    <mergeCell ref="C41:D41"/>
    <mergeCell ref="E41:F41"/>
    <mergeCell ref="H41:I41"/>
    <mergeCell ref="A38:B38"/>
    <mergeCell ref="C38:D38"/>
    <mergeCell ref="E38:F38"/>
    <mergeCell ref="H38:I38"/>
    <mergeCell ref="A39:B39"/>
    <mergeCell ref="C39:D39"/>
    <mergeCell ref="E39:F39"/>
    <mergeCell ref="H39:I39"/>
    <mergeCell ref="A47:B47"/>
    <mergeCell ref="C47:D47"/>
    <mergeCell ref="E47:F47"/>
    <mergeCell ref="H47:I47"/>
    <mergeCell ref="A48:B48"/>
    <mergeCell ref="C48:D48"/>
    <mergeCell ref="E48:F48"/>
    <mergeCell ref="H48:I48"/>
    <mergeCell ref="A45:B45"/>
    <mergeCell ref="C45:D45"/>
    <mergeCell ref="E45:F45"/>
    <mergeCell ref="H45:I45"/>
    <mergeCell ref="A46:B46"/>
    <mergeCell ref="C46:D46"/>
    <mergeCell ref="E46:F46"/>
    <mergeCell ref="H46:I46"/>
    <mergeCell ref="A44:B44"/>
    <mergeCell ref="C44:D44"/>
    <mergeCell ref="E44:F44"/>
    <mergeCell ref="H44:I44"/>
    <mergeCell ref="A53:B53"/>
    <mergeCell ref="C53:D53"/>
    <mergeCell ref="E53:F53"/>
    <mergeCell ref="H53:I53"/>
    <mergeCell ref="A54:B54"/>
    <mergeCell ref="C54:D54"/>
    <mergeCell ref="E54:F54"/>
    <mergeCell ref="H54:I54"/>
    <mergeCell ref="A51:B51"/>
    <mergeCell ref="C51:D51"/>
    <mergeCell ref="E51:F51"/>
    <mergeCell ref="H51:I51"/>
    <mergeCell ref="A52:B52"/>
    <mergeCell ref="C52:D52"/>
    <mergeCell ref="E52:F52"/>
    <mergeCell ref="H52:I52"/>
    <mergeCell ref="A49:B49"/>
    <mergeCell ref="C49:D49"/>
    <mergeCell ref="E49:F49"/>
    <mergeCell ref="H49:I49"/>
    <mergeCell ref="A50:B50"/>
    <mergeCell ref="C50:D50"/>
    <mergeCell ref="E50:F50"/>
    <mergeCell ref="H50:I50"/>
    <mergeCell ref="A59:B59"/>
    <mergeCell ref="C59:D59"/>
    <mergeCell ref="E59:F59"/>
    <mergeCell ref="H59:I59"/>
    <mergeCell ref="A60:B60"/>
    <mergeCell ref="C60:D60"/>
    <mergeCell ref="E60:F60"/>
    <mergeCell ref="H60:I60"/>
    <mergeCell ref="A57:B57"/>
    <mergeCell ref="C57:D57"/>
    <mergeCell ref="E57:F57"/>
    <mergeCell ref="H57:I57"/>
    <mergeCell ref="A58:B58"/>
    <mergeCell ref="C58:D58"/>
    <mergeCell ref="E58:F58"/>
    <mergeCell ref="H58:I58"/>
    <mergeCell ref="A55:B55"/>
    <mergeCell ref="C55:D55"/>
    <mergeCell ref="E55:F55"/>
    <mergeCell ref="H55:I55"/>
    <mergeCell ref="A56:B56"/>
    <mergeCell ref="C56:D56"/>
    <mergeCell ref="E56:F56"/>
    <mergeCell ref="H56:I56"/>
    <mergeCell ref="A65:B65"/>
    <mergeCell ref="C65:D65"/>
    <mergeCell ref="E65:F65"/>
    <mergeCell ref="H65:I65"/>
    <mergeCell ref="A66:B66"/>
    <mergeCell ref="C66:D66"/>
    <mergeCell ref="E66:F66"/>
    <mergeCell ref="H66:I66"/>
    <mergeCell ref="A63:B63"/>
    <mergeCell ref="C63:D63"/>
    <mergeCell ref="E63:F63"/>
    <mergeCell ref="H63:I63"/>
    <mergeCell ref="A64:B64"/>
    <mergeCell ref="C64:D64"/>
    <mergeCell ref="E64:F64"/>
    <mergeCell ref="H64:I64"/>
    <mergeCell ref="A61:B61"/>
    <mergeCell ref="C61:D61"/>
    <mergeCell ref="E61:F61"/>
    <mergeCell ref="H61:I61"/>
    <mergeCell ref="A62:B62"/>
    <mergeCell ref="C62:D62"/>
    <mergeCell ref="E62:F62"/>
    <mergeCell ref="H62:I62"/>
    <mergeCell ref="A71:B71"/>
    <mergeCell ref="C71:D71"/>
    <mergeCell ref="E71:F71"/>
    <mergeCell ref="H71:I71"/>
    <mergeCell ref="A72:B72"/>
    <mergeCell ref="C72:D72"/>
    <mergeCell ref="E72:F72"/>
    <mergeCell ref="H72:I72"/>
    <mergeCell ref="A69:B69"/>
    <mergeCell ref="C69:D69"/>
    <mergeCell ref="E69:F69"/>
    <mergeCell ref="H69:I69"/>
    <mergeCell ref="A70:B70"/>
    <mergeCell ref="C70:D70"/>
    <mergeCell ref="E70:F70"/>
    <mergeCell ref="H70:I70"/>
    <mergeCell ref="A67:B67"/>
    <mergeCell ref="C67:D67"/>
    <mergeCell ref="E67:F67"/>
    <mergeCell ref="H67:I67"/>
    <mergeCell ref="A68:B68"/>
    <mergeCell ref="C68:D68"/>
    <mergeCell ref="E68:F68"/>
    <mergeCell ref="H68:I68"/>
    <mergeCell ref="A77:B77"/>
    <mergeCell ref="C77:D77"/>
    <mergeCell ref="E77:F77"/>
    <mergeCell ref="H77:I77"/>
    <mergeCell ref="A78:B78"/>
    <mergeCell ref="C78:D78"/>
    <mergeCell ref="E78:F78"/>
    <mergeCell ref="H78:I78"/>
    <mergeCell ref="A75:B75"/>
    <mergeCell ref="C75:D75"/>
    <mergeCell ref="E75:F75"/>
    <mergeCell ref="H75:I75"/>
    <mergeCell ref="A76:B76"/>
    <mergeCell ref="C76:D76"/>
    <mergeCell ref="E76:F76"/>
    <mergeCell ref="H76:I76"/>
    <mergeCell ref="A73:B73"/>
    <mergeCell ref="C73:D73"/>
    <mergeCell ref="E73:F73"/>
    <mergeCell ref="H73:I73"/>
    <mergeCell ref="A74:B74"/>
    <mergeCell ref="C74:D74"/>
    <mergeCell ref="E74:F74"/>
    <mergeCell ref="H74:I74"/>
    <mergeCell ref="A83:B83"/>
    <mergeCell ref="C83:D83"/>
    <mergeCell ref="E83:F83"/>
    <mergeCell ref="H83:I83"/>
    <mergeCell ref="A84:B84"/>
    <mergeCell ref="C84:D84"/>
    <mergeCell ref="E84:F84"/>
    <mergeCell ref="H84:I84"/>
    <mergeCell ref="A81:B81"/>
    <mergeCell ref="C81:D81"/>
    <mergeCell ref="E81:F81"/>
    <mergeCell ref="H81:I81"/>
    <mergeCell ref="A82:B82"/>
    <mergeCell ref="C82:D82"/>
    <mergeCell ref="E82:F82"/>
    <mergeCell ref="H82:I82"/>
    <mergeCell ref="A79:B79"/>
    <mergeCell ref="C79:D79"/>
    <mergeCell ref="E79:F79"/>
    <mergeCell ref="H79:I79"/>
    <mergeCell ref="A80:B80"/>
    <mergeCell ref="C80:D80"/>
    <mergeCell ref="E80:F80"/>
    <mergeCell ref="H80:I80"/>
    <mergeCell ref="A89:B89"/>
    <mergeCell ref="C89:D89"/>
    <mergeCell ref="E89:F89"/>
    <mergeCell ref="H89:I89"/>
    <mergeCell ref="A90:B90"/>
    <mergeCell ref="C90:D90"/>
    <mergeCell ref="E90:F90"/>
    <mergeCell ref="H90:I90"/>
    <mergeCell ref="A87:B87"/>
    <mergeCell ref="C87:D87"/>
    <mergeCell ref="E87:F87"/>
    <mergeCell ref="H87:I87"/>
    <mergeCell ref="A88:B88"/>
    <mergeCell ref="C88:D88"/>
    <mergeCell ref="E88:F88"/>
    <mergeCell ref="H88:I88"/>
    <mergeCell ref="A85:B85"/>
    <mergeCell ref="C85:D85"/>
    <mergeCell ref="E85:F85"/>
    <mergeCell ref="H85:I85"/>
    <mergeCell ref="A86:B86"/>
    <mergeCell ref="C86:D86"/>
    <mergeCell ref="E86:F86"/>
    <mergeCell ref="H86:I86"/>
    <mergeCell ref="A95:B95"/>
    <mergeCell ref="C95:D95"/>
    <mergeCell ref="E95:F95"/>
    <mergeCell ref="H95:I95"/>
    <mergeCell ref="A96:B96"/>
    <mergeCell ref="C96:D96"/>
    <mergeCell ref="E96:F96"/>
    <mergeCell ref="H96:I96"/>
    <mergeCell ref="A93:B93"/>
    <mergeCell ref="C93:D93"/>
    <mergeCell ref="E93:F93"/>
    <mergeCell ref="H93:I93"/>
    <mergeCell ref="A94:B94"/>
    <mergeCell ref="C94:D94"/>
    <mergeCell ref="E94:F94"/>
    <mergeCell ref="H94:I94"/>
    <mergeCell ref="A91:B91"/>
    <mergeCell ref="C91:D91"/>
    <mergeCell ref="E91:F91"/>
    <mergeCell ref="H91:I91"/>
    <mergeCell ref="A92:B92"/>
    <mergeCell ref="C92:D92"/>
    <mergeCell ref="E92:F92"/>
    <mergeCell ref="H92:I92"/>
    <mergeCell ref="A101:B101"/>
    <mergeCell ref="C101:D101"/>
    <mergeCell ref="E101:F101"/>
    <mergeCell ref="H101:I101"/>
    <mergeCell ref="A102:B102"/>
    <mergeCell ref="C102:D102"/>
    <mergeCell ref="E102:F102"/>
    <mergeCell ref="H102:I102"/>
    <mergeCell ref="A99:B99"/>
    <mergeCell ref="C99:D99"/>
    <mergeCell ref="E99:F99"/>
    <mergeCell ref="H99:I99"/>
    <mergeCell ref="A100:B100"/>
    <mergeCell ref="C100:D100"/>
    <mergeCell ref="E100:F100"/>
    <mergeCell ref="H100:I100"/>
    <mergeCell ref="A97:B97"/>
    <mergeCell ref="C97:D97"/>
    <mergeCell ref="E97:F97"/>
    <mergeCell ref="H97:I97"/>
    <mergeCell ref="A98:B98"/>
    <mergeCell ref="C98:D98"/>
    <mergeCell ref="E98:F98"/>
    <mergeCell ref="H98:I98"/>
    <mergeCell ref="A107:B107"/>
    <mergeCell ref="C107:D107"/>
    <mergeCell ref="E107:F107"/>
    <mergeCell ref="H107:I107"/>
    <mergeCell ref="A105:B105"/>
    <mergeCell ref="C105:D105"/>
    <mergeCell ref="E105:F105"/>
    <mergeCell ref="H105:I105"/>
    <mergeCell ref="A106:B106"/>
    <mergeCell ref="C106:D106"/>
    <mergeCell ref="E106:F106"/>
    <mergeCell ref="H106:I106"/>
    <mergeCell ref="A103:B103"/>
    <mergeCell ref="C103:D103"/>
    <mergeCell ref="E103:F103"/>
    <mergeCell ref="H103:I103"/>
    <mergeCell ref="A104:B104"/>
    <mergeCell ref="C104:D104"/>
    <mergeCell ref="E104:F104"/>
    <mergeCell ref="H104:I104"/>
    <mergeCell ref="A112:B112"/>
    <mergeCell ref="C112:D112"/>
    <mergeCell ref="E112:F112"/>
    <mergeCell ref="H112:I112"/>
    <mergeCell ref="A113:B113"/>
    <mergeCell ref="C113:D113"/>
    <mergeCell ref="E113:F113"/>
    <mergeCell ref="H113:I113"/>
    <mergeCell ref="A110:B110"/>
    <mergeCell ref="C110:D110"/>
    <mergeCell ref="E110:F110"/>
    <mergeCell ref="H110:I110"/>
    <mergeCell ref="A111:B111"/>
    <mergeCell ref="C111:D111"/>
    <mergeCell ref="E111:F111"/>
    <mergeCell ref="H111:I111"/>
    <mergeCell ref="A108:B108"/>
    <mergeCell ref="C108:D108"/>
    <mergeCell ref="E108:F108"/>
    <mergeCell ref="H108:I108"/>
    <mergeCell ref="A109:B109"/>
    <mergeCell ref="C109:D109"/>
    <mergeCell ref="E109:F109"/>
    <mergeCell ref="H109:I109"/>
    <mergeCell ref="A118:B118"/>
    <mergeCell ref="C118:D118"/>
    <mergeCell ref="E118:F118"/>
    <mergeCell ref="H118:I118"/>
    <mergeCell ref="A119:B119"/>
    <mergeCell ref="C119:D119"/>
    <mergeCell ref="E119:F119"/>
    <mergeCell ref="H119:I119"/>
    <mergeCell ref="A116:B116"/>
    <mergeCell ref="C116:D116"/>
    <mergeCell ref="E116:F116"/>
    <mergeCell ref="H116:I116"/>
    <mergeCell ref="A117:B117"/>
    <mergeCell ref="C117:D117"/>
    <mergeCell ref="E117:F117"/>
    <mergeCell ref="H117:I117"/>
    <mergeCell ref="A114:B114"/>
    <mergeCell ref="C114:D114"/>
    <mergeCell ref="E114:F114"/>
    <mergeCell ref="H114:I114"/>
    <mergeCell ref="A115:B115"/>
    <mergeCell ref="C115:D115"/>
    <mergeCell ref="E115:F115"/>
    <mergeCell ref="H115:I115"/>
    <mergeCell ref="A124:B124"/>
    <mergeCell ref="C124:D124"/>
    <mergeCell ref="E124:F124"/>
    <mergeCell ref="H124:I124"/>
    <mergeCell ref="A125:B125"/>
    <mergeCell ref="C125:D125"/>
    <mergeCell ref="E125:F125"/>
    <mergeCell ref="H125:I125"/>
    <mergeCell ref="A122:B122"/>
    <mergeCell ref="C122:D122"/>
    <mergeCell ref="E122:F122"/>
    <mergeCell ref="H122:I122"/>
    <mergeCell ref="A123:B123"/>
    <mergeCell ref="C123:D123"/>
    <mergeCell ref="E123:F123"/>
    <mergeCell ref="H123:I123"/>
    <mergeCell ref="A120:B120"/>
    <mergeCell ref="C120:D120"/>
    <mergeCell ref="E120:F120"/>
    <mergeCell ref="H120:I120"/>
    <mergeCell ref="A121:B121"/>
    <mergeCell ref="C121:D121"/>
    <mergeCell ref="E121:F121"/>
    <mergeCell ref="H121:I121"/>
    <mergeCell ref="A130:B130"/>
    <mergeCell ref="C130:D130"/>
    <mergeCell ref="E130:F130"/>
    <mergeCell ref="H130:I130"/>
    <mergeCell ref="A131:B131"/>
    <mergeCell ref="C131:D131"/>
    <mergeCell ref="E131:F131"/>
    <mergeCell ref="H131:I131"/>
    <mergeCell ref="A128:B128"/>
    <mergeCell ref="C128:D128"/>
    <mergeCell ref="E128:F128"/>
    <mergeCell ref="H128:I128"/>
    <mergeCell ref="A129:B129"/>
    <mergeCell ref="C129:D129"/>
    <mergeCell ref="E129:F129"/>
    <mergeCell ref="H129:I129"/>
    <mergeCell ref="A126:B126"/>
    <mergeCell ref="C126:D126"/>
    <mergeCell ref="E126:F126"/>
    <mergeCell ref="H126:I126"/>
    <mergeCell ref="A127:B127"/>
    <mergeCell ref="C127:D127"/>
    <mergeCell ref="E127:F127"/>
    <mergeCell ref="H127:I127"/>
    <mergeCell ref="A135:B135"/>
    <mergeCell ref="C135:D135"/>
    <mergeCell ref="E135:F135"/>
    <mergeCell ref="H135:I135"/>
    <mergeCell ref="A136:B136"/>
    <mergeCell ref="C136:D136"/>
    <mergeCell ref="E136:F136"/>
    <mergeCell ref="H136:I136"/>
    <mergeCell ref="A134:B134"/>
    <mergeCell ref="C134:D134"/>
    <mergeCell ref="E134:F134"/>
    <mergeCell ref="H134:I134"/>
    <mergeCell ref="A132:B132"/>
    <mergeCell ref="C132:D132"/>
    <mergeCell ref="E132:F132"/>
    <mergeCell ref="H132:I132"/>
    <mergeCell ref="A133:B133"/>
    <mergeCell ref="C133:D133"/>
    <mergeCell ref="E133:F133"/>
    <mergeCell ref="H133:I133"/>
    <mergeCell ref="A141:B141"/>
    <mergeCell ref="C141:D141"/>
    <mergeCell ref="E141:F141"/>
    <mergeCell ref="H141:I141"/>
    <mergeCell ref="A142:B142"/>
    <mergeCell ref="C142:D142"/>
    <mergeCell ref="E142:F142"/>
    <mergeCell ref="H142:I142"/>
    <mergeCell ref="A139:B139"/>
    <mergeCell ref="C139:D139"/>
    <mergeCell ref="E139:F139"/>
    <mergeCell ref="H139:I139"/>
    <mergeCell ref="A140:B140"/>
    <mergeCell ref="C140:D140"/>
    <mergeCell ref="E140:F140"/>
    <mergeCell ref="H140:I140"/>
    <mergeCell ref="A137:B137"/>
    <mergeCell ref="C137:D137"/>
    <mergeCell ref="E137:F137"/>
    <mergeCell ref="H137:I137"/>
    <mergeCell ref="A138:B138"/>
    <mergeCell ref="C138:D138"/>
    <mergeCell ref="E138:F138"/>
    <mergeCell ref="H138:I138"/>
    <mergeCell ref="A147:B147"/>
    <mergeCell ref="C147:D147"/>
    <mergeCell ref="E147:F147"/>
    <mergeCell ref="H147:I147"/>
    <mergeCell ref="A148:B148"/>
    <mergeCell ref="C148:D148"/>
    <mergeCell ref="E148:F148"/>
    <mergeCell ref="H148:I148"/>
    <mergeCell ref="A145:B145"/>
    <mergeCell ref="C145:D145"/>
    <mergeCell ref="E145:F145"/>
    <mergeCell ref="H145:I145"/>
    <mergeCell ref="A146:B146"/>
    <mergeCell ref="C146:D146"/>
    <mergeCell ref="E146:F146"/>
    <mergeCell ref="H146:I146"/>
    <mergeCell ref="A143:B143"/>
    <mergeCell ref="C143:D143"/>
    <mergeCell ref="E143:F143"/>
    <mergeCell ref="H143:I143"/>
    <mergeCell ref="A144:B144"/>
    <mergeCell ref="C144:D144"/>
    <mergeCell ref="E144:F144"/>
    <mergeCell ref="H144:I144"/>
    <mergeCell ref="A153:B153"/>
    <mergeCell ref="C153:D153"/>
    <mergeCell ref="E153:F153"/>
    <mergeCell ref="H153:I153"/>
    <mergeCell ref="A154:B154"/>
    <mergeCell ref="C154:D154"/>
    <mergeCell ref="E154:F154"/>
    <mergeCell ref="H154:I154"/>
    <mergeCell ref="A151:B151"/>
    <mergeCell ref="C151:D151"/>
    <mergeCell ref="E151:F151"/>
    <mergeCell ref="H151:I151"/>
    <mergeCell ref="A152:B152"/>
    <mergeCell ref="C152:D152"/>
    <mergeCell ref="E152:F152"/>
    <mergeCell ref="H152:I152"/>
    <mergeCell ref="A149:B149"/>
    <mergeCell ref="C149:D149"/>
    <mergeCell ref="E149:F149"/>
    <mergeCell ref="H149:I149"/>
    <mergeCell ref="A150:B150"/>
    <mergeCell ref="C150:D150"/>
    <mergeCell ref="E150:F150"/>
    <mergeCell ref="H150:I150"/>
    <mergeCell ref="A159:B159"/>
    <mergeCell ref="C159:D159"/>
    <mergeCell ref="E159:F159"/>
    <mergeCell ref="H159:I159"/>
    <mergeCell ref="A160:B160"/>
    <mergeCell ref="C160:D160"/>
    <mergeCell ref="E160:F160"/>
    <mergeCell ref="H160:I160"/>
    <mergeCell ref="A157:B157"/>
    <mergeCell ref="C157:D157"/>
    <mergeCell ref="E157:F157"/>
    <mergeCell ref="H157:I157"/>
    <mergeCell ref="A158:B158"/>
    <mergeCell ref="C158:D158"/>
    <mergeCell ref="E158:F158"/>
    <mergeCell ref="H158:I158"/>
    <mergeCell ref="A155:B155"/>
    <mergeCell ref="C155:D155"/>
    <mergeCell ref="E155:F155"/>
    <mergeCell ref="H155:I155"/>
    <mergeCell ref="A156:B156"/>
    <mergeCell ref="C156:D156"/>
    <mergeCell ref="E156:F156"/>
    <mergeCell ref="H156:I156"/>
    <mergeCell ref="A164:B164"/>
    <mergeCell ref="C164:D164"/>
    <mergeCell ref="E164:F164"/>
    <mergeCell ref="H164:I164"/>
    <mergeCell ref="A165:B165"/>
    <mergeCell ref="C165:D165"/>
    <mergeCell ref="E165:F165"/>
    <mergeCell ref="H165:I165"/>
    <mergeCell ref="A162:B162"/>
    <mergeCell ref="C162:D162"/>
    <mergeCell ref="E162:F162"/>
    <mergeCell ref="H162:I162"/>
    <mergeCell ref="A163:B163"/>
    <mergeCell ref="C163:D163"/>
    <mergeCell ref="E163:F163"/>
    <mergeCell ref="H163:I163"/>
    <mergeCell ref="A161:B161"/>
    <mergeCell ref="C161:D161"/>
    <mergeCell ref="E161:F161"/>
    <mergeCell ref="H161:I161"/>
    <mergeCell ref="A170:B170"/>
    <mergeCell ref="C170:D170"/>
    <mergeCell ref="E170:F170"/>
    <mergeCell ref="H170:I170"/>
    <mergeCell ref="A171:B171"/>
    <mergeCell ref="C171:D171"/>
    <mergeCell ref="E171:F171"/>
    <mergeCell ref="H171:I171"/>
    <mergeCell ref="A168:B168"/>
    <mergeCell ref="C168:D168"/>
    <mergeCell ref="E168:F168"/>
    <mergeCell ref="H168:I168"/>
    <mergeCell ref="A169:B169"/>
    <mergeCell ref="C169:D169"/>
    <mergeCell ref="E169:F169"/>
    <mergeCell ref="H169:I169"/>
    <mergeCell ref="A166:B166"/>
    <mergeCell ref="C166:D166"/>
    <mergeCell ref="E166:F166"/>
    <mergeCell ref="H166:I166"/>
    <mergeCell ref="A167:B167"/>
    <mergeCell ref="C167:D167"/>
    <mergeCell ref="E167:F167"/>
    <mergeCell ref="H167:I167"/>
    <mergeCell ref="A176:B176"/>
    <mergeCell ref="C176:D176"/>
    <mergeCell ref="E176:F176"/>
    <mergeCell ref="H176:I176"/>
    <mergeCell ref="A177:B177"/>
    <mergeCell ref="C177:D177"/>
    <mergeCell ref="E177:F177"/>
    <mergeCell ref="H177:I177"/>
    <mergeCell ref="A174:B174"/>
    <mergeCell ref="C174:D174"/>
    <mergeCell ref="E174:F174"/>
    <mergeCell ref="H174:I174"/>
    <mergeCell ref="A175:B175"/>
    <mergeCell ref="C175:D175"/>
    <mergeCell ref="E175:F175"/>
    <mergeCell ref="H175:I175"/>
    <mergeCell ref="A172:B172"/>
    <mergeCell ref="C172:D172"/>
    <mergeCell ref="E172:F172"/>
    <mergeCell ref="H172:I172"/>
    <mergeCell ref="A173:B173"/>
    <mergeCell ref="C173:D173"/>
    <mergeCell ref="E173:F173"/>
    <mergeCell ref="H173:I173"/>
    <mergeCell ref="A183:B183"/>
    <mergeCell ref="C183:D183"/>
    <mergeCell ref="E183:F183"/>
    <mergeCell ref="H183:I183"/>
    <mergeCell ref="A182:B182"/>
    <mergeCell ref="C182:D182"/>
    <mergeCell ref="E182:F182"/>
    <mergeCell ref="H182:I182"/>
    <mergeCell ref="A180:B180"/>
    <mergeCell ref="C180:D180"/>
    <mergeCell ref="E180:F180"/>
    <mergeCell ref="H180:I180"/>
    <mergeCell ref="A181:B181"/>
    <mergeCell ref="C181:D181"/>
    <mergeCell ref="E181:F181"/>
    <mergeCell ref="H181:I181"/>
    <mergeCell ref="A178:B178"/>
    <mergeCell ref="C178:D178"/>
    <mergeCell ref="E178:F178"/>
    <mergeCell ref="H178:I178"/>
    <mergeCell ref="A179:B179"/>
    <mergeCell ref="C179:D179"/>
    <mergeCell ref="E179:F179"/>
    <mergeCell ref="H179:I179"/>
    <mergeCell ref="A188:B188"/>
    <mergeCell ref="C188:D188"/>
    <mergeCell ref="E188:F188"/>
    <mergeCell ref="H188:I188"/>
    <mergeCell ref="A189:B189"/>
    <mergeCell ref="C189:D189"/>
    <mergeCell ref="E189:F189"/>
    <mergeCell ref="H189:I189"/>
    <mergeCell ref="A186:B186"/>
    <mergeCell ref="C186:D186"/>
    <mergeCell ref="E186:F186"/>
    <mergeCell ref="H186:I186"/>
    <mergeCell ref="A187:B187"/>
    <mergeCell ref="C187:D187"/>
    <mergeCell ref="E187:F187"/>
    <mergeCell ref="H187:I187"/>
    <mergeCell ref="A184:B184"/>
    <mergeCell ref="C184:D184"/>
    <mergeCell ref="E184:F184"/>
    <mergeCell ref="H184:I184"/>
    <mergeCell ref="A185:B185"/>
    <mergeCell ref="C185:D185"/>
    <mergeCell ref="E185:F185"/>
    <mergeCell ref="H185:I185"/>
    <mergeCell ref="A194:B194"/>
    <mergeCell ref="C194:D194"/>
    <mergeCell ref="E194:F194"/>
    <mergeCell ref="H194:I194"/>
    <mergeCell ref="A195:B195"/>
    <mergeCell ref="C195:D195"/>
    <mergeCell ref="E195:F195"/>
    <mergeCell ref="H195:I195"/>
    <mergeCell ref="A192:B192"/>
    <mergeCell ref="C192:D192"/>
    <mergeCell ref="E192:F192"/>
    <mergeCell ref="H192:I192"/>
    <mergeCell ref="A193:B193"/>
    <mergeCell ref="C193:D193"/>
    <mergeCell ref="E193:F193"/>
    <mergeCell ref="H193:I193"/>
    <mergeCell ref="A190:B190"/>
    <mergeCell ref="C190:D190"/>
    <mergeCell ref="E190:F190"/>
    <mergeCell ref="H190:I190"/>
    <mergeCell ref="A191:B191"/>
    <mergeCell ref="C191:D191"/>
    <mergeCell ref="E191:F191"/>
    <mergeCell ref="H191:I191"/>
    <mergeCell ref="A200:B200"/>
    <mergeCell ref="C200:D200"/>
    <mergeCell ref="E200:F200"/>
    <mergeCell ref="H200:I200"/>
    <mergeCell ref="A201:B201"/>
    <mergeCell ref="C201:D201"/>
    <mergeCell ref="E201:F201"/>
    <mergeCell ref="H201:I201"/>
    <mergeCell ref="A198:B198"/>
    <mergeCell ref="C198:D198"/>
    <mergeCell ref="E198:F198"/>
    <mergeCell ref="H198:I198"/>
    <mergeCell ref="A199:B199"/>
    <mergeCell ref="C199:D199"/>
    <mergeCell ref="E199:F199"/>
    <mergeCell ref="H199:I199"/>
    <mergeCell ref="A196:B196"/>
    <mergeCell ref="C196:D196"/>
    <mergeCell ref="E196:F196"/>
    <mergeCell ref="H196:I196"/>
    <mergeCell ref="A197:B197"/>
    <mergeCell ref="C197:D197"/>
    <mergeCell ref="E197:F197"/>
    <mergeCell ref="H197:I197"/>
    <mergeCell ref="A206:B206"/>
    <mergeCell ref="C206:D206"/>
    <mergeCell ref="E206:F206"/>
    <mergeCell ref="H206:I206"/>
    <mergeCell ref="A207:B207"/>
    <mergeCell ref="C207:D207"/>
    <mergeCell ref="E207:F207"/>
    <mergeCell ref="H207:I207"/>
    <mergeCell ref="A204:B204"/>
    <mergeCell ref="C204:D204"/>
    <mergeCell ref="E204:F204"/>
    <mergeCell ref="H204:I204"/>
    <mergeCell ref="A205:B205"/>
    <mergeCell ref="C205:D205"/>
    <mergeCell ref="E205:F205"/>
    <mergeCell ref="H205:I205"/>
    <mergeCell ref="A202:B202"/>
    <mergeCell ref="C202:D202"/>
    <mergeCell ref="E202:F202"/>
    <mergeCell ref="H202:I202"/>
    <mergeCell ref="A203:B203"/>
    <mergeCell ref="C203:D203"/>
    <mergeCell ref="E203:F203"/>
    <mergeCell ref="H203:I203"/>
    <mergeCell ref="A212:B212"/>
    <mergeCell ref="C212:D212"/>
    <mergeCell ref="E212:F212"/>
    <mergeCell ref="H212:I212"/>
    <mergeCell ref="A213:B213"/>
    <mergeCell ref="C213:D213"/>
    <mergeCell ref="E213:F213"/>
    <mergeCell ref="H213:I213"/>
    <mergeCell ref="A210:B210"/>
    <mergeCell ref="C210:D210"/>
    <mergeCell ref="E210:F210"/>
    <mergeCell ref="H210:I210"/>
    <mergeCell ref="A211:B211"/>
    <mergeCell ref="C211:D211"/>
    <mergeCell ref="E211:F211"/>
    <mergeCell ref="H211:I211"/>
    <mergeCell ref="A208:B208"/>
    <mergeCell ref="C208:D208"/>
    <mergeCell ref="E208:F208"/>
    <mergeCell ref="H208:I208"/>
    <mergeCell ref="A209:B209"/>
    <mergeCell ref="C209:D209"/>
    <mergeCell ref="E209:F209"/>
    <mergeCell ref="H209:I209"/>
    <mergeCell ref="A218:B218"/>
    <mergeCell ref="C218:D218"/>
    <mergeCell ref="E218:F218"/>
    <mergeCell ref="H218:I218"/>
    <mergeCell ref="A219:B219"/>
    <mergeCell ref="C219:D219"/>
    <mergeCell ref="E219:F219"/>
    <mergeCell ref="H219:I219"/>
    <mergeCell ref="A216:B216"/>
    <mergeCell ref="C216:D216"/>
    <mergeCell ref="E216:F216"/>
    <mergeCell ref="H216:I216"/>
    <mergeCell ref="A217:B217"/>
    <mergeCell ref="C217:D217"/>
    <mergeCell ref="E217:F217"/>
    <mergeCell ref="H217:I217"/>
    <mergeCell ref="A214:B214"/>
    <mergeCell ref="C214:D214"/>
    <mergeCell ref="E214:F214"/>
    <mergeCell ref="H214:I214"/>
    <mergeCell ref="A215:B215"/>
    <mergeCell ref="C215:D215"/>
    <mergeCell ref="E215:F215"/>
    <mergeCell ref="H215:I215"/>
    <mergeCell ref="A224:B224"/>
    <mergeCell ref="C224:D224"/>
    <mergeCell ref="E224:F224"/>
    <mergeCell ref="H224:I224"/>
    <mergeCell ref="A225:B225"/>
    <mergeCell ref="C225:D225"/>
    <mergeCell ref="E225:F225"/>
    <mergeCell ref="H225:I225"/>
    <mergeCell ref="A222:B222"/>
    <mergeCell ref="C222:D222"/>
    <mergeCell ref="E222:F222"/>
    <mergeCell ref="H222:I222"/>
    <mergeCell ref="A223:B223"/>
    <mergeCell ref="C223:D223"/>
    <mergeCell ref="E223:F223"/>
    <mergeCell ref="H223:I223"/>
    <mergeCell ref="A220:B220"/>
    <mergeCell ref="C220:D220"/>
    <mergeCell ref="E220:F220"/>
    <mergeCell ref="H220:I220"/>
    <mergeCell ref="A221:B221"/>
    <mergeCell ref="C221:D221"/>
    <mergeCell ref="E221:F221"/>
    <mergeCell ref="H221:I221"/>
    <mergeCell ref="A230:B230"/>
    <mergeCell ref="C230:D230"/>
    <mergeCell ref="E230:F230"/>
    <mergeCell ref="H230:I230"/>
    <mergeCell ref="A231:B231"/>
    <mergeCell ref="C231:D231"/>
    <mergeCell ref="E231:F231"/>
    <mergeCell ref="H231:I231"/>
    <mergeCell ref="A228:B228"/>
    <mergeCell ref="C228:D228"/>
    <mergeCell ref="E228:F228"/>
    <mergeCell ref="H228:I228"/>
    <mergeCell ref="A229:B229"/>
    <mergeCell ref="C229:D229"/>
    <mergeCell ref="E229:F229"/>
    <mergeCell ref="H229:I229"/>
    <mergeCell ref="A226:B226"/>
    <mergeCell ref="C226:D226"/>
    <mergeCell ref="E226:F226"/>
    <mergeCell ref="H226:I226"/>
    <mergeCell ref="A227:B227"/>
    <mergeCell ref="C227:D227"/>
    <mergeCell ref="E227:F227"/>
    <mergeCell ref="H227:I227"/>
    <mergeCell ref="A236:B236"/>
    <mergeCell ref="C236:D236"/>
    <mergeCell ref="E236:F236"/>
    <mergeCell ref="H236:I236"/>
    <mergeCell ref="A237:B237"/>
    <mergeCell ref="C237:D237"/>
    <mergeCell ref="E237:F237"/>
    <mergeCell ref="H237:I237"/>
    <mergeCell ref="A234:B234"/>
    <mergeCell ref="C234:D234"/>
    <mergeCell ref="E234:F234"/>
    <mergeCell ref="H234:I234"/>
    <mergeCell ref="A235:B235"/>
    <mergeCell ref="C235:D235"/>
    <mergeCell ref="E235:F235"/>
    <mergeCell ref="H235:I235"/>
    <mergeCell ref="A232:B232"/>
    <mergeCell ref="C232:D232"/>
    <mergeCell ref="E232:F232"/>
    <mergeCell ref="H232:I232"/>
    <mergeCell ref="A233:B233"/>
    <mergeCell ref="C233:D233"/>
    <mergeCell ref="E233:F233"/>
    <mergeCell ref="H233:I233"/>
    <mergeCell ref="A242:B242"/>
    <mergeCell ref="C242:D242"/>
    <mergeCell ref="E242:F242"/>
    <mergeCell ref="H242:I242"/>
    <mergeCell ref="A243:B243"/>
    <mergeCell ref="C243:D243"/>
    <mergeCell ref="E243:F243"/>
    <mergeCell ref="H243:I243"/>
    <mergeCell ref="A240:B240"/>
    <mergeCell ref="C240:D240"/>
    <mergeCell ref="E240:F240"/>
    <mergeCell ref="H240:I240"/>
    <mergeCell ref="A241:B241"/>
    <mergeCell ref="C241:D241"/>
    <mergeCell ref="E241:F241"/>
    <mergeCell ref="H241:I241"/>
    <mergeCell ref="A238:B238"/>
    <mergeCell ref="C238:D238"/>
    <mergeCell ref="E238:F238"/>
    <mergeCell ref="H238:I238"/>
    <mergeCell ref="A239:B239"/>
    <mergeCell ref="C239:D239"/>
    <mergeCell ref="E239:F239"/>
    <mergeCell ref="H239:I239"/>
    <mergeCell ref="A248:B248"/>
    <mergeCell ref="C248:D248"/>
    <mergeCell ref="E248:F248"/>
    <mergeCell ref="H248:I248"/>
    <mergeCell ref="A249:B249"/>
    <mergeCell ref="C249:D249"/>
    <mergeCell ref="E249:F249"/>
    <mergeCell ref="H249:I249"/>
    <mergeCell ref="A246:B246"/>
    <mergeCell ref="C246:D246"/>
    <mergeCell ref="E246:F246"/>
    <mergeCell ref="H246:I246"/>
    <mergeCell ref="A247:B247"/>
    <mergeCell ref="C247:D247"/>
    <mergeCell ref="E247:F247"/>
    <mergeCell ref="H247:I247"/>
    <mergeCell ref="A244:B244"/>
    <mergeCell ref="C244:D244"/>
    <mergeCell ref="E244:F244"/>
    <mergeCell ref="H244:I244"/>
    <mergeCell ref="A245:B245"/>
    <mergeCell ref="C245:D245"/>
    <mergeCell ref="E245:F245"/>
    <mergeCell ref="H245:I245"/>
    <mergeCell ref="A254:B254"/>
    <mergeCell ref="C254:D254"/>
    <mergeCell ref="E254:F254"/>
    <mergeCell ref="H254:I254"/>
    <mergeCell ref="A255:B255"/>
    <mergeCell ref="C255:D255"/>
    <mergeCell ref="E255:F255"/>
    <mergeCell ref="H255:I255"/>
    <mergeCell ref="A252:B252"/>
    <mergeCell ref="C252:D252"/>
    <mergeCell ref="E252:F252"/>
    <mergeCell ref="H252:I252"/>
    <mergeCell ref="A253:B253"/>
    <mergeCell ref="C253:D253"/>
    <mergeCell ref="E253:F253"/>
    <mergeCell ref="H253:I253"/>
    <mergeCell ref="A250:B250"/>
    <mergeCell ref="C250:D250"/>
    <mergeCell ref="E250:F250"/>
    <mergeCell ref="H250:I250"/>
    <mergeCell ref="A251:B251"/>
    <mergeCell ref="C251:D251"/>
    <mergeCell ref="E251:F251"/>
    <mergeCell ref="H251:I251"/>
    <mergeCell ref="A260:B260"/>
    <mergeCell ref="C260:D260"/>
    <mergeCell ref="E260:F260"/>
    <mergeCell ref="H260:I260"/>
    <mergeCell ref="A261:B261"/>
    <mergeCell ref="C261:D261"/>
    <mergeCell ref="E261:F261"/>
    <mergeCell ref="H261:I261"/>
    <mergeCell ref="A258:B258"/>
    <mergeCell ref="C258:D258"/>
    <mergeCell ref="E258:F258"/>
    <mergeCell ref="H258:I258"/>
    <mergeCell ref="A259:B259"/>
    <mergeCell ref="C259:D259"/>
    <mergeCell ref="E259:F259"/>
    <mergeCell ref="H259:I259"/>
    <mergeCell ref="A256:B256"/>
    <mergeCell ref="C256:D256"/>
    <mergeCell ref="E256:F256"/>
    <mergeCell ref="H256:I256"/>
    <mergeCell ref="A257:B257"/>
    <mergeCell ref="C257:D257"/>
    <mergeCell ref="E257:F257"/>
    <mergeCell ref="H257:I257"/>
    <mergeCell ref="A266:B266"/>
    <mergeCell ref="C266:D266"/>
    <mergeCell ref="E266:F266"/>
    <mergeCell ref="H266:I266"/>
    <mergeCell ref="A267:B267"/>
    <mergeCell ref="C267:D267"/>
    <mergeCell ref="E267:F267"/>
    <mergeCell ref="H267:I267"/>
    <mergeCell ref="A264:B264"/>
    <mergeCell ref="C264:D264"/>
    <mergeCell ref="E264:F264"/>
    <mergeCell ref="H264:I264"/>
    <mergeCell ref="A265:B265"/>
    <mergeCell ref="C265:D265"/>
    <mergeCell ref="E265:F265"/>
    <mergeCell ref="H265:I265"/>
    <mergeCell ref="A262:B262"/>
    <mergeCell ref="C262:D262"/>
    <mergeCell ref="E262:F262"/>
    <mergeCell ref="H262:I262"/>
    <mergeCell ref="A263:B263"/>
    <mergeCell ref="C263:D263"/>
    <mergeCell ref="E263:F263"/>
    <mergeCell ref="H263:I263"/>
    <mergeCell ref="A272:B272"/>
    <mergeCell ref="C272:D272"/>
    <mergeCell ref="E272:F272"/>
    <mergeCell ref="H272:I272"/>
    <mergeCell ref="A273:B273"/>
    <mergeCell ref="C273:D273"/>
    <mergeCell ref="E273:F273"/>
    <mergeCell ref="H273:I273"/>
    <mergeCell ref="A270:B270"/>
    <mergeCell ref="C270:D270"/>
    <mergeCell ref="E270:F270"/>
    <mergeCell ref="H270:I270"/>
    <mergeCell ref="A271:B271"/>
    <mergeCell ref="C271:D271"/>
    <mergeCell ref="E271:F271"/>
    <mergeCell ref="H271:I271"/>
    <mergeCell ref="A268:B268"/>
    <mergeCell ref="C268:D268"/>
    <mergeCell ref="E268:F268"/>
    <mergeCell ref="H268:I268"/>
    <mergeCell ref="A269:B269"/>
    <mergeCell ref="C269:D269"/>
    <mergeCell ref="E269:F269"/>
    <mergeCell ref="H269:I269"/>
    <mergeCell ref="A278:B278"/>
    <mergeCell ref="C278:D278"/>
    <mergeCell ref="E278:F278"/>
    <mergeCell ref="H278:I278"/>
    <mergeCell ref="A279:B279"/>
    <mergeCell ref="C279:D279"/>
    <mergeCell ref="E279:F279"/>
    <mergeCell ref="H279:I279"/>
    <mergeCell ref="A276:B276"/>
    <mergeCell ref="C276:D276"/>
    <mergeCell ref="E276:F276"/>
    <mergeCell ref="H276:I276"/>
    <mergeCell ref="A277:B277"/>
    <mergeCell ref="C277:D277"/>
    <mergeCell ref="E277:F277"/>
    <mergeCell ref="H277:I277"/>
    <mergeCell ref="A274:B274"/>
    <mergeCell ref="C274:D274"/>
    <mergeCell ref="E274:F274"/>
    <mergeCell ref="H274:I274"/>
    <mergeCell ref="A275:B275"/>
    <mergeCell ref="C275:D275"/>
    <mergeCell ref="E275:F275"/>
    <mergeCell ref="H275:I275"/>
    <mergeCell ref="A284:B284"/>
    <mergeCell ref="C284:D284"/>
    <mergeCell ref="E284:F284"/>
    <mergeCell ref="H284:I284"/>
    <mergeCell ref="A285:B285"/>
    <mergeCell ref="C285:D285"/>
    <mergeCell ref="E285:F285"/>
    <mergeCell ref="H285:I285"/>
    <mergeCell ref="A282:B282"/>
    <mergeCell ref="C282:D282"/>
    <mergeCell ref="E282:F282"/>
    <mergeCell ref="H282:I282"/>
    <mergeCell ref="A283:B283"/>
    <mergeCell ref="C283:D283"/>
    <mergeCell ref="E283:F283"/>
    <mergeCell ref="H283:I283"/>
    <mergeCell ref="A280:B280"/>
    <mergeCell ref="C280:D280"/>
    <mergeCell ref="E280:F280"/>
    <mergeCell ref="H280:I280"/>
    <mergeCell ref="A281:B281"/>
    <mergeCell ref="C281:D281"/>
    <mergeCell ref="E281:F281"/>
    <mergeCell ref="H281:I281"/>
    <mergeCell ref="A290:B290"/>
    <mergeCell ref="C290:D290"/>
    <mergeCell ref="E290:F290"/>
    <mergeCell ref="H290:I290"/>
    <mergeCell ref="A291:B291"/>
    <mergeCell ref="C291:D291"/>
    <mergeCell ref="E291:F291"/>
    <mergeCell ref="H291:I291"/>
    <mergeCell ref="A288:B288"/>
    <mergeCell ref="C288:D288"/>
    <mergeCell ref="E288:F288"/>
    <mergeCell ref="H288:I288"/>
    <mergeCell ref="A289:B289"/>
    <mergeCell ref="C289:D289"/>
    <mergeCell ref="E289:F289"/>
    <mergeCell ref="H289:I289"/>
    <mergeCell ref="A286:B286"/>
    <mergeCell ref="C286:D286"/>
    <mergeCell ref="E286:F286"/>
    <mergeCell ref="H286:I286"/>
    <mergeCell ref="A287:B287"/>
    <mergeCell ref="C287:D287"/>
    <mergeCell ref="E287:F287"/>
    <mergeCell ref="H287:I287"/>
    <mergeCell ref="A296:B296"/>
    <mergeCell ref="C296:D296"/>
    <mergeCell ref="E296:F296"/>
    <mergeCell ref="H296:I296"/>
    <mergeCell ref="A297:B297"/>
    <mergeCell ref="C297:D297"/>
    <mergeCell ref="E297:F297"/>
    <mergeCell ref="H297:I297"/>
    <mergeCell ref="A294:B294"/>
    <mergeCell ref="C294:D294"/>
    <mergeCell ref="E294:F294"/>
    <mergeCell ref="H294:I294"/>
    <mergeCell ref="A295:B295"/>
    <mergeCell ref="C295:D295"/>
    <mergeCell ref="E295:F295"/>
    <mergeCell ref="H295:I295"/>
    <mergeCell ref="A292:B292"/>
    <mergeCell ref="C292:D292"/>
    <mergeCell ref="E292:F292"/>
    <mergeCell ref="H292:I292"/>
    <mergeCell ref="A293:B293"/>
    <mergeCell ref="C293:D293"/>
    <mergeCell ref="E293:F293"/>
    <mergeCell ref="H293:I293"/>
    <mergeCell ref="A302:B302"/>
    <mergeCell ref="C302:D302"/>
    <mergeCell ref="E302:F302"/>
    <mergeCell ref="H302:I302"/>
    <mergeCell ref="A303:B303"/>
    <mergeCell ref="C303:D303"/>
    <mergeCell ref="E303:F303"/>
    <mergeCell ref="H303:I303"/>
    <mergeCell ref="A300:B300"/>
    <mergeCell ref="C300:D300"/>
    <mergeCell ref="E300:F300"/>
    <mergeCell ref="H300:I300"/>
    <mergeCell ref="A301:B301"/>
    <mergeCell ref="C301:D301"/>
    <mergeCell ref="E301:F301"/>
    <mergeCell ref="H301:I301"/>
    <mergeCell ref="A298:B298"/>
    <mergeCell ref="C298:D298"/>
    <mergeCell ref="E298:F298"/>
    <mergeCell ref="H298:I298"/>
    <mergeCell ref="A299:B299"/>
    <mergeCell ref="C299:D299"/>
    <mergeCell ref="E299:F299"/>
    <mergeCell ref="H299:I299"/>
    <mergeCell ref="A308:B308"/>
    <mergeCell ref="C308:D308"/>
    <mergeCell ref="E308:F308"/>
    <mergeCell ref="H308:I308"/>
    <mergeCell ref="A309:B309"/>
    <mergeCell ref="C309:D309"/>
    <mergeCell ref="E309:F309"/>
    <mergeCell ref="H309:I309"/>
    <mergeCell ref="A306:B306"/>
    <mergeCell ref="C306:D306"/>
    <mergeCell ref="E306:F306"/>
    <mergeCell ref="H306:I306"/>
    <mergeCell ref="A307:B307"/>
    <mergeCell ref="C307:D307"/>
    <mergeCell ref="E307:F307"/>
    <mergeCell ref="H307:I307"/>
    <mergeCell ref="A304:B304"/>
    <mergeCell ref="C304:D304"/>
    <mergeCell ref="E304:F304"/>
    <mergeCell ref="H304:I304"/>
    <mergeCell ref="A305:B305"/>
    <mergeCell ref="C305:D305"/>
    <mergeCell ref="E305:F305"/>
    <mergeCell ref="H305:I305"/>
    <mergeCell ref="A314:B314"/>
    <mergeCell ref="C314:D314"/>
    <mergeCell ref="E314:F314"/>
    <mergeCell ref="H314:I314"/>
    <mergeCell ref="A315:B315"/>
    <mergeCell ref="C315:D315"/>
    <mergeCell ref="E315:F315"/>
    <mergeCell ref="H315:I315"/>
    <mergeCell ref="A312:B312"/>
    <mergeCell ref="C312:D312"/>
    <mergeCell ref="E312:F312"/>
    <mergeCell ref="H312:I312"/>
    <mergeCell ref="A313:B313"/>
    <mergeCell ref="C313:D313"/>
    <mergeCell ref="E313:F313"/>
    <mergeCell ref="H313:I313"/>
    <mergeCell ref="A310:B310"/>
    <mergeCell ref="C310:D310"/>
    <mergeCell ref="E310:F310"/>
    <mergeCell ref="H310:I310"/>
    <mergeCell ref="A311:B311"/>
    <mergeCell ref="C311:D311"/>
    <mergeCell ref="E311:F311"/>
    <mergeCell ref="H311:I311"/>
    <mergeCell ref="A320:B320"/>
    <mergeCell ref="C320:D320"/>
    <mergeCell ref="E320:F320"/>
    <mergeCell ref="H320:I320"/>
    <mergeCell ref="A321:B321"/>
    <mergeCell ref="C321:D321"/>
    <mergeCell ref="E321:F321"/>
    <mergeCell ref="H321:I321"/>
    <mergeCell ref="A318:B318"/>
    <mergeCell ref="C318:D318"/>
    <mergeCell ref="E318:F318"/>
    <mergeCell ref="H318:I318"/>
    <mergeCell ref="A319:B319"/>
    <mergeCell ref="C319:D319"/>
    <mergeCell ref="E319:F319"/>
    <mergeCell ref="H319:I319"/>
    <mergeCell ref="A316:B316"/>
    <mergeCell ref="C316:D316"/>
    <mergeCell ref="E316:F316"/>
    <mergeCell ref="H316:I316"/>
    <mergeCell ref="A317:B317"/>
    <mergeCell ref="C317:D317"/>
    <mergeCell ref="E317:F317"/>
    <mergeCell ref="H317:I317"/>
    <mergeCell ref="A326:B326"/>
    <mergeCell ref="C326:D326"/>
    <mergeCell ref="E326:F326"/>
    <mergeCell ref="H326:I326"/>
    <mergeCell ref="A327:B327"/>
    <mergeCell ref="C327:D327"/>
    <mergeCell ref="E327:F327"/>
    <mergeCell ref="H327:I327"/>
    <mergeCell ref="A324:B324"/>
    <mergeCell ref="C324:D324"/>
    <mergeCell ref="E324:F324"/>
    <mergeCell ref="H324:I324"/>
    <mergeCell ref="A325:B325"/>
    <mergeCell ref="C325:D325"/>
    <mergeCell ref="E325:F325"/>
    <mergeCell ref="H325:I325"/>
    <mergeCell ref="A322:B322"/>
    <mergeCell ref="C322:D322"/>
    <mergeCell ref="E322:F322"/>
    <mergeCell ref="H322:I322"/>
    <mergeCell ref="A323:B323"/>
    <mergeCell ref="C323:D323"/>
    <mergeCell ref="E323:F323"/>
    <mergeCell ref="H323:I323"/>
  </mergeCells>
  <dataValidations xWindow="464" yWindow="401" count="2">
    <dataValidation type="list" showInputMessage="1" showErrorMessage="1" sqref="C3:D327" xr:uid="{00000000-0002-0000-0300-000000000000}">
      <formula1>INDIRECT(A3)</formula1>
    </dataValidation>
    <dataValidation type="list" showInputMessage="1" showErrorMessage="1" sqref="A3:B327" xr:uid="{00000000-0002-0000-0300-000001000000}">
      <formula1>$Q$4:$AA$4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464" yWindow="401" count="1">
        <x14:dataValidation type="list" allowBlank="1" showInputMessage="1" promptTitle="Contract Type" prompt="Select" xr:uid="{00000000-0002-0000-0300-000002000000}">
          <x14:formula1>
            <xm:f>'Response Items'!$C$2:$C$5</xm:f>
          </x14:formula1>
          <xm:sqref>Y3 Q3 T3 O3:P8 T9:T327 O9:Q327 Y9:Y326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2"/>
  <sheetViews>
    <sheetView topLeftCell="C1" workbookViewId="0">
      <selection activeCell="F7" sqref="F7"/>
    </sheetView>
  </sheetViews>
  <sheetFormatPr defaultColWidth="8.88671875" defaultRowHeight="14.4" x14ac:dyDescent="0.3"/>
  <cols>
    <col min="1" max="1" width="37.6640625" customWidth="1"/>
    <col min="2" max="2" width="16.44140625" customWidth="1"/>
    <col min="3" max="3" width="28.6640625" customWidth="1"/>
    <col min="4" max="4" width="48.6640625" customWidth="1"/>
    <col min="5" max="5" width="56.33203125" customWidth="1"/>
    <col min="6" max="6" width="55.6640625" customWidth="1"/>
    <col min="7" max="7" width="71.88671875" customWidth="1"/>
    <col min="8" max="8" width="21.88671875" customWidth="1"/>
  </cols>
  <sheetData>
    <row r="1" spans="1:7" x14ac:dyDescent="0.3">
      <c r="A1" t="s">
        <v>668</v>
      </c>
      <c r="C1" t="s">
        <v>53</v>
      </c>
      <c r="D1" t="s">
        <v>669</v>
      </c>
      <c r="F1" t="s">
        <v>670</v>
      </c>
      <c r="G1" t="s">
        <v>54</v>
      </c>
    </row>
    <row r="2" spans="1:7" x14ac:dyDescent="0.3">
      <c r="A2" t="s">
        <v>60</v>
      </c>
      <c r="C2" t="s">
        <v>45</v>
      </c>
      <c r="D2" t="s">
        <v>46</v>
      </c>
      <c r="F2" t="s">
        <v>51</v>
      </c>
      <c r="G2" t="s">
        <v>671</v>
      </c>
    </row>
    <row r="3" spans="1:7" x14ac:dyDescent="0.3">
      <c r="A3" t="s">
        <v>201</v>
      </c>
      <c r="C3" t="s">
        <v>45</v>
      </c>
      <c r="D3" t="s">
        <v>61</v>
      </c>
      <c r="F3" t="s">
        <v>672</v>
      </c>
      <c r="G3" t="s">
        <v>673</v>
      </c>
    </row>
    <row r="4" spans="1:7" x14ac:dyDescent="0.3">
      <c r="A4" t="s">
        <v>45</v>
      </c>
      <c r="C4" t="s">
        <v>45</v>
      </c>
      <c r="D4" t="s">
        <v>64</v>
      </c>
      <c r="G4" t="s">
        <v>60</v>
      </c>
    </row>
    <row r="5" spans="1:7" x14ac:dyDescent="0.3">
      <c r="A5" t="s">
        <v>113</v>
      </c>
      <c r="C5" t="s">
        <v>45</v>
      </c>
      <c r="D5" t="s">
        <v>115</v>
      </c>
      <c r="G5" t="s">
        <v>674</v>
      </c>
    </row>
    <row r="6" spans="1:7" x14ac:dyDescent="0.3">
      <c r="A6" t="s">
        <v>87</v>
      </c>
      <c r="C6" t="s">
        <v>201</v>
      </c>
      <c r="D6" t="s">
        <v>64</v>
      </c>
      <c r="G6" t="s">
        <v>675</v>
      </c>
    </row>
    <row r="7" spans="1:7" x14ac:dyDescent="0.3">
      <c r="A7" t="s">
        <v>676</v>
      </c>
      <c r="C7" t="s">
        <v>201</v>
      </c>
      <c r="D7" t="s">
        <v>67</v>
      </c>
      <c r="G7" t="s">
        <v>677</v>
      </c>
    </row>
    <row r="8" spans="1:7" x14ac:dyDescent="0.3">
      <c r="C8" t="s">
        <v>113</v>
      </c>
      <c r="D8" t="s">
        <v>46</v>
      </c>
    </row>
    <row r="9" spans="1:7" x14ac:dyDescent="0.3">
      <c r="C9" t="s">
        <v>113</v>
      </c>
      <c r="D9" t="s">
        <v>64</v>
      </c>
    </row>
    <row r="10" spans="1:7" x14ac:dyDescent="0.3">
      <c r="C10" t="s">
        <v>113</v>
      </c>
      <c r="D10" t="s">
        <v>133</v>
      </c>
    </row>
    <row r="11" spans="1:7" x14ac:dyDescent="0.3">
      <c r="C11" t="s">
        <v>113</v>
      </c>
      <c r="D11" t="s">
        <v>115</v>
      </c>
    </row>
    <row r="12" spans="1:7" x14ac:dyDescent="0.3">
      <c r="C12" t="s">
        <v>60</v>
      </c>
      <c r="D12" t="s">
        <v>61</v>
      </c>
    </row>
    <row r="13" spans="1:7" x14ac:dyDescent="0.3">
      <c r="C13" t="s">
        <v>60</v>
      </c>
      <c r="D13" t="s">
        <v>64</v>
      </c>
    </row>
    <row r="14" spans="1:7" x14ac:dyDescent="0.3">
      <c r="C14" t="s">
        <v>60</v>
      </c>
      <c r="D14" t="s">
        <v>67</v>
      </c>
    </row>
    <row r="15" spans="1:7" x14ac:dyDescent="0.3">
      <c r="C15" t="s">
        <v>60</v>
      </c>
      <c r="D15" t="s">
        <v>73</v>
      </c>
    </row>
    <row r="16" spans="1:7" x14ac:dyDescent="0.3">
      <c r="C16" t="s">
        <v>60</v>
      </c>
      <c r="D16" t="s">
        <v>71</v>
      </c>
    </row>
    <row r="17" spans="3:4" x14ac:dyDescent="0.3">
      <c r="C17" t="s">
        <v>676</v>
      </c>
      <c r="D17" t="s">
        <v>64</v>
      </c>
    </row>
    <row r="18" spans="3:4" x14ac:dyDescent="0.3">
      <c r="C18" t="s">
        <v>676</v>
      </c>
      <c r="D18" t="s">
        <v>46</v>
      </c>
    </row>
    <row r="19" spans="3:4" x14ac:dyDescent="0.3">
      <c r="C19" t="s">
        <v>676</v>
      </c>
      <c r="D19" t="s">
        <v>678</v>
      </c>
    </row>
    <row r="20" spans="3:4" x14ac:dyDescent="0.3">
      <c r="C20" t="s">
        <v>87</v>
      </c>
      <c r="D20" t="s">
        <v>145</v>
      </c>
    </row>
    <row r="21" spans="3:4" x14ac:dyDescent="0.3">
      <c r="C21" t="s">
        <v>87</v>
      </c>
      <c r="D21" t="s">
        <v>46</v>
      </c>
    </row>
    <row r="22" spans="3:4" x14ac:dyDescent="0.3">
      <c r="C22" t="s">
        <v>87</v>
      </c>
      <c r="D22" t="s">
        <v>64</v>
      </c>
    </row>
  </sheetData>
  <pageMargins left="0.7" right="0.7" top="0.75" bottom="0.75" header="0.3" footer="0.3"/>
  <tableParts count="5">
    <tablePart r:id="rId1"/>
    <tablePart r:id="rId2"/>
    <tablePart r:id="rId3"/>
    <tablePart r:id="rId4"/>
    <tablePart r:id="rId5"/>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3"/>
  <sheetViews>
    <sheetView workbookViewId="0">
      <selection activeCell="B31" sqref="B31"/>
    </sheetView>
  </sheetViews>
  <sheetFormatPr defaultColWidth="8.88671875" defaultRowHeight="14.4" x14ac:dyDescent="0.3"/>
  <cols>
    <col min="1" max="1" width="44.33203125" customWidth="1"/>
    <col min="2" max="4" width="59.6640625" bestFit="1" customWidth="1"/>
  </cols>
  <sheetData>
    <row r="1" spans="1:4" ht="17.399999999999999" x14ac:dyDescent="0.4">
      <c r="A1" s="2" t="s">
        <v>679</v>
      </c>
      <c r="B1" s="2" t="s">
        <v>680</v>
      </c>
      <c r="C1" s="2" t="s">
        <v>681</v>
      </c>
      <c r="D1" s="2" t="s">
        <v>682</v>
      </c>
    </row>
    <row r="2" spans="1:4" ht="17.399999999999999" x14ac:dyDescent="0.35">
      <c r="A2" s="3" t="s">
        <v>683</v>
      </c>
      <c r="B2" s="5" t="s">
        <v>684</v>
      </c>
      <c r="C2" s="4" t="s">
        <v>209</v>
      </c>
      <c r="D2" s="3" t="s">
        <v>671</v>
      </c>
    </row>
    <row r="3" spans="1:4" ht="17.399999999999999" x14ac:dyDescent="0.35">
      <c r="A3" s="3" t="s">
        <v>685</v>
      </c>
      <c r="B3" s="5" t="s">
        <v>61</v>
      </c>
      <c r="C3" s="4" t="s">
        <v>52</v>
      </c>
      <c r="D3" s="3" t="s">
        <v>673</v>
      </c>
    </row>
    <row r="4" spans="1:4" ht="17.399999999999999" x14ac:dyDescent="0.35">
      <c r="A4" s="3" t="s">
        <v>686</v>
      </c>
      <c r="B4" s="5" t="s">
        <v>64</v>
      </c>
      <c r="C4" s="4" t="s">
        <v>59</v>
      </c>
      <c r="D4" s="3" t="s">
        <v>677</v>
      </c>
    </row>
    <row r="5" spans="1:4" ht="15.6" x14ac:dyDescent="0.35">
      <c r="A5" s="3"/>
      <c r="B5" s="5" t="s">
        <v>687</v>
      </c>
      <c r="C5" s="8" t="s">
        <v>688</v>
      </c>
      <c r="D5" s="8"/>
    </row>
    <row r="6" spans="1:4" ht="16.2" x14ac:dyDescent="0.35">
      <c r="A6" s="3"/>
      <c r="B6" s="8"/>
      <c r="C6" s="1"/>
    </row>
    <row r="7" spans="1:4" ht="15.6" x14ac:dyDescent="0.35">
      <c r="A7" s="8"/>
      <c r="B7" s="7"/>
    </row>
    <row r="8" spans="1:4" ht="15.6" x14ac:dyDescent="0.35">
      <c r="A8" s="6"/>
      <c r="B8" s="7"/>
    </row>
    <row r="9" spans="1:4" ht="15.6" x14ac:dyDescent="0.35">
      <c r="A9" s="6"/>
      <c r="B9" s="7"/>
    </row>
    <row r="10" spans="1:4" ht="15.6" x14ac:dyDescent="0.35">
      <c r="A10" s="6"/>
    </row>
    <row r="11" spans="1:4" ht="15.6" x14ac:dyDescent="0.35">
      <c r="A11" s="6"/>
    </row>
    <row r="13" spans="1:4" ht="15.6" x14ac:dyDescent="0.35">
      <c r="A13" s="6"/>
    </row>
  </sheetData>
  <dataValidations count="2">
    <dataValidation type="list" allowBlank="1" showInputMessage="1" showErrorMessage="1" promptTitle="Other (Please specify):" prompt="Select" sqref="C5" xr:uid="{00000000-0002-0000-0500-000000000000}">
      <formula1>$C$2:$C$5</formula1>
    </dataValidation>
    <dataValidation type="list" allowBlank="1" showInputMessage="1" promptTitle="Other (Please specify):" prompt="Select" sqref="C2:C5" xr:uid="{00000000-0002-0000-0500-000001000000}">
      <formula1>$C$2:$C$5</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F27" sqref="F27"/>
    </sheetView>
  </sheetViews>
  <sheetFormatPr defaultColWidth="8.88671875" defaultRowHeight="14.4" x14ac:dyDescent="0.3"/>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DB0B103FD57F4A9AFF43CD423706FA" ma:contentTypeVersion="12" ma:contentTypeDescription="Create a new document." ma:contentTypeScope="" ma:versionID="172fbb237495679eb8f8060c4c831727">
  <xsd:schema xmlns:xsd="http://www.w3.org/2001/XMLSchema" xmlns:xs="http://www.w3.org/2001/XMLSchema" xmlns:p="http://schemas.microsoft.com/office/2006/metadata/properties" xmlns:ns2="4ddc00ed-9b3f-4582-a438-505535ed06ef" xmlns:ns3="f5348eea-1c45-4bf0-82fb-93cfbbeaa507" targetNamespace="http://schemas.microsoft.com/office/2006/metadata/properties" ma:root="true" ma:fieldsID="ce60f696c742d2d307f707e203acabd1" ns2:_="" ns3:_="">
    <xsd:import namespace="4ddc00ed-9b3f-4582-a438-505535ed06ef"/>
    <xsd:import namespace="f5348eea-1c45-4bf0-82fb-93cfbbeaa5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c00ed-9b3f-4582-a438-505535ed06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48eea-1c45-4bf0-82fb-93cfbbeaa5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8D0711-4A4A-4EE3-B046-A0CD0DC76C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c00ed-9b3f-4582-a438-505535ed06ef"/>
    <ds:schemaRef ds:uri="f5348eea-1c45-4bf0-82fb-93cfbbeaa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2BC00A-EC2F-4682-AEB7-3480A8B29AE0}">
  <ds:schemaRefs>
    <ds:schemaRef ds:uri="http://schemas.microsoft.com/sharepoint/v3/contenttype/forms"/>
  </ds:schemaRefs>
</ds:datastoreItem>
</file>

<file path=customXml/itemProps3.xml><?xml version="1.0" encoding="utf-8"?>
<ds:datastoreItem xmlns:ds="http://schemas.openxmlformats.org/officeDocument/2006/customXml" ds:itemID="{64E5DAE7-E493-4A75-AF2E-7B89C92ADD69}">
  <ds:schemaRefs>
    <ds:schemaRef ds:uri="http://schemas.microsoft.com/office/2006/documentManagement/types"/>
    <ds:schemaRef ds:uri="f5348eea-1c45-4bf0-82fb-93cfbbeaa507"/>
    <ds:schemaRef ds:uri="4ddc00ed-9b3f-4582-a438-505535ed06ef"/>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Instructions &amp; Guidelines</vt:lpstr>
      <vt:lpstr>Data Master Sheet</vt:lpstr>
      <vt:lpstr>Furniture</vt:lpstr>
      <vt:lpstr>Equipment</vt:lpstr>
      <vt:lpstr>Sheet2</vt:lpstr>
      <vt:lpstr>Response Items</vt:lpstr>
      <vt:lpstr>Sheet1</vt:lpstr>
      <vt:lpstr>Admin</vt:lpstr>
      <vt:lpstr>Administrative</vt:lpstr>
      <vt:lpstr>Art</vt:lpstr>
      <vt:lpstr>Auditorium</vt:lpstr>
      <vt:lpstr>Classroom</vt:lpstr>
      <vt:lpstr>Custodial</vt:lpstr>
      <vt:lpstr>Finishes</vt:lpstr>
      <vt:lpstr>Gym</vt:lpstr>
      <vt:lpstr>Kitchen\Cafeteria</vt:lpstr>
      <vt:lpstr>Makerspace</vt:lpstr>
      <vt:lpstr>Medical</vt:lpstr>
      <vt:lpstr>Music</vt:lpstr>
      <vt:lpstr>Product</vt:lpstr>
      <vt:lpstr>Science</vt:lpstr>
      <vt:lpstr>Use</vt:lpstr>
      <vt:lpstr>Utilization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Osegueda</dc:creator>
  <cp:keywords/>
  <dc:description/>
  <cp:lastModifiedBy>alex</cp:lastModifiedBy>
  <cp:revision/>
  <dcterms:created xsi:type="dcterms:W3CDTF">2016-11-16T14:09:39Z</dcterms:created>
  <dcterms:modified xsi:type="dcterms:W3CDTF">2020-06-18T16:45:22Z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0x0101005DDB0B103FD57F4A9AFF43CD423706FA</vt:lpwstr>
  </property>
</Properties>
</file>