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929"/>
  <workbookPr defaultThemeVersion="124226"/>
  <mc:AlternateContent xmlns:mc="http://schemas.openxmlformats.org/markup-compatibility/2006">
    <mc:Choice Requires="x15">
      <x15ac:absPath xmlns:x15ac="http://schemas.microsoft.com/office/spreadsheetml/2010/11/ac" url="https://cmsba.sharepoint.com/sites/CapitalPlanning/Shared Documents/Accelerated Repair Program/Template Program Documents/Schematic Design 3011 Review/Total Project Budget 3011s 2020 (DRAFTS)/"/>
    </mc:Choice>
  </mc:AlternateContent>
  <xr:revisionPtr revIDLastSave="261" documentId="13_ncr:1_{F364EC5D-D8B2-464B-B324-EEA0B66E4654}" xr6:coauthVersionLast="46" xr6:coauthVersionMax="46" xr10:uidLastSave="{55033AB8-65E6-41FA-9E75-79967D10BAFB}"/>
  <bookViews>
    <workbookView xWindow="-28920" yWindow="-3495" windowWidth="29040" windowHeight="15840" activeTab="1" xr2:uid="{00000000-000D-0000-FFFF-FFFF00000000}"/>
  </bookViews>
  <sheets>
    <sheet name="Instruction Sheet" sheetId="10" r:id="rId1"/>
    <sheet name="TPB Review Template" sheetId="1" r:id="rId2"/>
  </sheets>
  <definedNames>
    <definedName name="_xlnm.Print_Area" localSheetId="0">'Instruction Sheet'!$A$1:$B$21</definedName>
    <definedName name="_xlnm.Print_Area" localSheetId="1">'TPB Review Template'!$B$1:$N$124</definedName>
    <definedName name="_xlnm.Print_Titles" localSheetId="1">'TPB Review Template'!$1:$2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113" i="1" l="1"/>
  <c r="C110" i="1"/>
  <c r="C115" i="1"/>
  <c r="I15" i="1" l="1"/>
  <c r="H15" i="1"/>
  <c r="K15" i="1" l="1"/>
  <c r="I57" i="1" l="1"/>
  <c r="E98" i="1"/>
  <c r="E29" i="1"/>
  <c r="E30" i="1"/>
  <c r="E31" i="1"/>
  <c r="E32" i="1"/>
  <c r="E28" i="1"/>
  <c r="E13" i="1"/>
  <c r="E14" i="1"/>
  <c r="E15" i="1"/>
  <c r="E16" i="1"/>
  <c r="E17" i="1"/>
  <c r="E18" i="1"/>
  <c r="E19" i="1"/>
  <c r="E20" i="1"/>
  <c r="E21" i="1"/>
  <c r="E22" i="1"/>
  <c r="E23" i="1"/>
  <c r="E12" i="1"/>
  <c r="E5" i="1"/>
  <c r="E6" i="1"/>
  <c r="E7" i="1"/>
  <c r="E4" i="1"/>
  <c r="C116" i="1"/>
  <c r="D96" i="1"/>
  <c r="I14" i="1" s="1"/>
  <c r="C96" i="1"/>
  <c r="H14" i="1" s="1"/>
  <c r="E95" i="1"/>
  <c r="E94" i="1"/>
  <c r="E93" i="1"/>
  <c r="D91" i="1"/>
  <c r="I13" i="1" s="1"/>
  <c r="C91" i="1"/>
  <c r="H13" i="1" s="1"/>
  <c r="E90" i="1"/>
  <c r="E89" i="1"/>
  <c r="E88" i="1"/>
  <c r="E87" i="1"/>
  <c r="D85" i="1"/>
  <c r="C85" i="1"/>
  <c r="E84" i="1"/>
  <c r="E83" i="1"/>
  <c r="E82" i="1"/>
  <c r="D80" i="1"/>
  <c r="C80" i="1"/>
  <c r="I46" i="1" s="1"/>
  <c r="I48" i="1" s="1"/>
  <c r="D50" i="1"/>
  <c r="C50" i="1"/>
  <c r="E49" i="1"/>
  <c r="E48" i="1"/>
  <c r="E47" i="1"/>
  <c r="E45" i="1"/>
  <c r="H21" i="1" s="1"/>
  <c r="K21" i="1" s="1"/>
  <c r="E42" i="1"/>
  <c r="E41" i="1"/>
  <c r="E40" i="1"/>
  <c r="E39" i="1"/>
  <c r="E38" i="1"/>
  <c r="E37" i="1"/>
  <c r="E36" i="1"/>
  <c r="E35" i="1"/>
  <c r="D33" i="1"/>
  <c r="D43" i="1" s="1"/>
  <c r="C33" i="1"/>
  <c r="E27" i="1"/>
  <c r="D24" i="1"/>
  <c r="C24" i="1"/>
  <c r="H10" i="1" s="1"/>
  <c r="E10" i="1"/>
  <c r="F10" i="1" s="1"/>
  <c r="D8" i="1"/>
  <c r="C8" i="1"/>
  <c r="I37" i="1"/>
  <c r="J37" i="1" s="1"/>
  <c r="I38" i="1"/>
  <c r="I41" i="1"/>
  <c r="J41" i="1" s="1"/>
  <c r="I42" i="1"/>
  <c r="I54" i="1"/>
  <c r="I58" i="1" s="1"/>
  <c r="E8" i="1" l="1"/>
  <c r="F8" i="1" s="1"/>
  <c r="C117" i="1"/>
  <c r="E24" i="1"/>
  <c r="F24" i="1" s="1"/>
  <c r="E85" i="1"/>
  <c r="F85" i="1" s="1"/>
  <c r="E80" i="1"/>
  <c r="H22" i="1" s="1"/>
  <c r="K22" i="1" s="1"/>
  <c r="K24" i="1" s="1"/>
  <c r="K26" i="1" s="1"/>
  <c r="E91" i="1"/>
  <c r="F91" i="1" s="1"/>
  <c r="F45" i="1"/>
  <c r="J35" i="1"/>
  <c r="L41" i="1" s="1"/>
  <c r="F80" i="1"/>
  <c r="E33" i="1"/>
  <c r="E43" i="1" s="1"/>
  <c r="F43" i="1" s="1"/>
  <c r="K13" i="1"/>
  <c r="E96" i="1"/>
  <c r="F96" i="1" s="1"/>
  <c r="K14" i="1"/>
  <c r="E50" i="1"/>
  <c r="F50" i="1" s="1"/>
  <c r="D99" i="1"/>
  <c r="I11" i="1"/>
  <c r="I10" i="1"/>
  <c r="K10" i="1" s="1"/>
  <c r="C43" i="1"/>
  <c r="K38" i="1" l="1"/>
  <c r="L37" i="1"/>
  <c r="K42" i="1"/>
  <c r="K41" i="1"/>
  <c r="K37" i="1"/>
  <c r="I110" i="1"/>
  <c r="I111" i="1" s="1"/>
  <c r="I113" i="1"/>
  <c r="I114" i="1" s="1"/>
  <c r="E99" i="1"/>
  <c r="F99" i="1" s="1"/>
  <c r="C106" i="1" s="1"/>
  <c r="C103" i="1"/>
  <c r="H11" i="1"/>
  <c r="K11" i="1" s="1"/>
  <c r="K16" i="1" s="1"/>
  <c r="K17" i="1" s="1"/>
  <c r="K28" i="1" s="1"/>
  <c r="C99" i="1"/>
  <c r="C104" i="1" l="1"/>
  <c r="C118" i="1"/>
  <c r="C102" i="1"/>
  <c r="C11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Michael McGurl</author>
  </authors>
  <commentList>
    <comment ref="I47" authorId="0" shapeId="0" xr:uid="{00000000-0006-0000-0100-000001000000}">
      <text>
        <r>
          <rPr>
            <b/>
            <sz val="9"/>
            <color indexed="81"/>
            <rFont val="Tahoma"/>
            <family val="2"/>
          </rPr>
          <t>Manually enter total budgeted cost for scope excluded as a result of ineligible spaces and/or scope outside of ARP</t>
        </r>
      </text>
    </comment>
    <comment ref="I56" authorId="0" shapeId="0" xr:uid="{00000000-0006-0000-0100-000003000000}">
      <text>
        <r>
          <rPr>
            <b/>
            <sz val="9"/>
            <color indexed="81"/>
            <rFont val="Tahoma"/>
            <family val="2"/>
          </rPr>
          <t>Prior to applying the ratio of ineligible area to total area, subtract value of scope itemized as ineligible (underground storage tank/gas line install, HVAC rooftop equipment, floor/ceiling tile abatement) from the potentially eligible construction budget</t>
        </r>
      </text>
    </comment>
  </commentList>
</comments>
</file>

<file path=xl/sharedStrings.xml><?xml version="1.0" encoding="utf-8"?>
<sst xmlns="http://schemas.openxmlformats.org/spreadsheetml/2006/main" count="203" uniqueCount="184">
  <si>
    <t>Total Project Budget Template for Project Scope and Budget</t>
  </si>
  <si>
    <t>Accelerated Repair Program</t>
  </si>
  <si>
    <t>Notes</t>
  </si>
  <si>
    <t>This template was prepared by the MSBA as a tool to assist districts and their teams in the understanding of MSBA policies and practices: their potential impact on the MSBA’s calculation of a potential Basis of Total Facilities Grant; and potential Total Maximum Facilities Grant.  This template does not contain a final, exhaustive list of all evaluations which the MSBA may use in determining whether items are eligible for reimbursement by the MSBA.</t>
  </si>
  <si>
    <t>Yellow Highlighted Cells include formulas which should not be overwritten in the submitted version of the Total Project Budget Form.</t>
  </si>
  <si>
    <t>The MSBA will perform an independent analysis based on a review of information and estimates entered into the Total Project Budget Template submitted by the District for the proposed school project.  The MSBA's analysis may differ from the analysis performed by the district.</t>
  </si>
  <si>
    <t>All costs associated with ineligible construction items (refer to 963 CMR 2.16(5) for more information) including design, permitting, construction monitoring, testing etc. are to be identified and included in the Ineligible Cost Column.</t>
  </si>
  <si>
    <t xml:space="preserve">If the project is to include alternates they will be reviewed as follows: 
Deduct Alternates are included in the construction budget; therefore, the Alternates Subtotal is not included in the Total Project Budget and is not included in the Estimated Basis of Total Facilities Grant.  Deduct alternates will only be considered if the construction bids come in higher than the estimated Construction Budget shown in the Total Project Budget.  These alternates will only be considered eligible expenses if they can be accommodated within the Total Project Budget and within the Estimated Total Maximum Facilities Grant.  
Add Alternates are not included in the Total Project Budget and are not included in the Estimated Basis of Total Facilities Grant.  Add alternates will only be considered if the construction bids come in lower than the estimated Construction Budget shown in the Total Project Budget.  These alternates will only be considered eligible expenses if they can be accommodated within the Total Project Budget and within the Estimated Total Maximum Facilities Grant.
</t>
  </si>
  <si>
    <t>Data Entry</t>
  </si>
  <si>
    <t>Enter the District and School Name into the top of the form</t>
  </si>
  <si>
    <t>Enter the Submittal Date</t>
  </si>
  <si>
    <t>Enter the Reimbursement Rate. Contact the MSBA Project Manager for the correct rate.</t>
  </si>
  <si>
    <t>In the Estimated Budget Column Enter estimated budget items for all categories that apply to the Proposed Project. Do not combine multiple categories.  For example, separate budgets must be included for Construction Contract Documents and Bidding; Bidding budget may not be combined with the Construction Contract Documents budget.</t>
  </si>
  <si>
    <t>Identify items that are ineligible for reimbursement based on MSBA regulations.  Refer to 963 CMR 2.16 (5) Ineligible Costs, and enter associated costs under Ineligible Costs adjacent to the appropriate uniform category.  MSBA regulations are available at www.MassSchoolBuildings.org.</t>
  </si>
  <si>
    <t>Standard Reimbursement Calculations</t>
  </si>
  <si>
    <r>
      <t>Soft Cost Reimbursement</t>
    </r>
    <r>
      <rPr>
        <sz val="10"/>
        <rFont val="Arial"/>
        <family val="2"/>
      </rPr>
      <t xml:space="preserve"> - If the value of "Eligible minus Reimbursable" within the Soft Cost Reimbursement section of the spreadsheet is positive, enter that into the "Soft Costs that exceed 20% of Const'n Cost" category in the "Scope Items Excluded" column, see item 83.</t>
    </r>
  </si>
  <si>
    <t xml:space="preserve"> </t>
  </si>
  <si>
    <t>Total Project Budget: All costs associated with the project are subject to 963 CMR 2.16(5)</t>
  </si>
  <si>
    <t xml:space="preserve">Estimated Budget                  </t>
  </si>
  <si>
    <t>Scope Items Excluded from the Basis of Estimated Total Facilities Grant or Otherwise Ineligible</t>
  </si>
  <si>
    <r>
      <t>Basis of Estimated Total Facilities Grant</t>
    </r>
    <r>
      <rPr>
        <b/>
        <vertAlign val="superscript"/>
        <sz val="10"/>
        <rFont val="Arial"/>
        <family val="2"/>
      </rPr>
      <t>1</t>
    </r>
  </si>
  <si>
    <r>
      <t>Estimated Maximum Total Facilities Grant</t>
    </r>
    <r>
      <rPr>
        <b/>
        <vertAlign val="superscript"/>
        <sz val="10"/>
        <rFont val="Arial"/>
        <family val="2"/>
      </rPr>
      <t>1</t>
    </r>
  </si>
  <si>
    <t>Cells highlighted in yellow include equations established for the calculation of the project's Maximum Total Facilities Grant and for the analysis of the project's budget.  The equations in the highlighted cells should not be changed.</t>
  </si>
  <si>
    <t>Feasibility Study Agreement</t>
  </si>
  <si>
    <t>OPM Feasibility Study</t>
  </si>
  <si>
    <t>A&amp;E Feasibility Study</t>
  </si>
  <si>
    <t>-Administration</t>
  </si>
  <si>
    <t>Env. &amp; Site</t>
  </si>
  <si>
    <t>-A/E Services</t>
  </si>
  <si>
    <t>Other</t>
  </si>
  <si>
    <t>-Miscellaneous Proj Costs</t>
  </si>
  <si>
    <t>Feasibility Study Agreement Subtotal</t>
  </si>
  <si>
    <t>Soft Cost Reimbursement</t>
  </si>
  <si>
    <t>Administration</t>
  </si>
  <si>
    <t>Est'd Budget</t>
  </si>
  <si>
    <t>Excluded</t>
  </si>
  <si>
    <t>Eligible Soft Costs</t>
  </si>
  <si>
    <t>Category</t>
  </si>
  <si>
    <t>Legal Fees</t>
  </si>
  <si>
    <t>Owner's Project Manager</t>
  </si>
  <si>
    <t>Design Development</t>
  </si>
  <si>
    <t>Ineligible therefore not included in calculation</t>
  </si>
  <si>
    <t>-Site Acquisition</t>
  </si>
  <si>
    <t>Construction Contract Documents</t>
  </si>
  <si>
    <t>Bidding</t>
  </si>
  <si>
    <t>Construction Contract Administration</t>
  </si>
  <si>
    <t>Not included in this calculation</t>
  </si>
  <si>
    <t>Closeout</t>
  </si>
  <si>
    <t>Total Eligible Soft Costs</t>
  </si>
  <si>
    <t>Extra Services</t>
  </si>
  <si>
    <t>Total Eligible Less Cap Exclusion</t>
  </si>
  <si>
    <t>Reimbursable  &amp; Other Services</t>
  </si>
  <si>
    <t>Cost Estimates</t>
  </si>
  <si>
    <t>Construction Costs associated with Soft Cost Cap Calculation</t>
  </si>
  <si>
    <t>Advertising</t>
  </si>
  <si>
    <t>Est'd Eligible Budget</t>
  </si>
  <si>
    <t>Construction Costs</t>
  </si>
  <si>
    <t>Permitting</t>
  </si>
  <si>
    <t>-CM Preconstruction services</t>
  </si>
  <si>
    <t>Owner's Insurance</t>
  </si>
  <si>
    <t>-Construction Cost</t>
  </si>
  <si>
    <t>Other Administrative Costs</t>
  </si>
  <si>
    <t>-Construction Contingency</t>
  </si>
  <si>
    <t>Administration Subtotal</t>
  </si>
  <si>
    <t>Total Construction Cost</t>
  </si>
  <si>
    <t>Architecture and Engineering</t>
  </si>
  <si>
    <t>Soft Cost Allowance</t>
  </si>
  <si>
    <t>Basic Services</t>
  </si>
  <si>
    <t>Reimbursable Soft Cost</t>
  </si>
  <si>
    <t>Eligible minus Reimbursable</t>
  </si>
  <si>
    <t>20% Soft Cost Exclusion</t>
  </si>
  <si>
    <t>-If Eligible minus Reimbursable is negative, then no exclusion is applied.</t>
  </si>
  <si>
    <t>Other Basic Services</t>
  </si>
  <si>
    <t>Basic Services Subtotal</t>
  </si>
  <si>
    <t>Reimbursable Services</t>
  </si>
  <si>
    <t>Construction testing</t>
  </si>
  <si>
    <t>Construction Budget</t>
  </si>
  <si>
    <t>Printing (over minimum)</t>
  </si>
  <si>
    <t>OPM Services</t>
  </si>
  <si>
    <t>Eligible Fees</t>
  </si>
  <si>
    <t>Total % of Constr</t>
  </si>
  <si>
    <t>OPM Fee @</t>
  </si>
  <si>
    <t>Other Reimbursable Costs</t>
  </si>
  <si>
    <t>Hazardous Materials</t>
  </si>
  <si>
    <t>Geotech &amp; Geo-Env.</t>
  </si>
  <si>
    <t>Site Survey</t>
  </si>
  <si>
    <t>Designer Services</t>
  </si>
  <si>
    <t>Dsg'r Fee @</t>
  </si>
  <si>
    <t>Wetlands</t>
  </si>
  <si>
    <t>Traffic Studies</t>
  </si>
  <si>
    <t>Architectural/Engineering Subtotal</t>
  </si>
  <si>
    <t>CM &amp; Risk Preconstruction  Services</t>
  </si>
  <si>
    <t>Pre-Construction Services</t>
  </si>
  <si>
    <t>Soft Cost Exclusion for Spaces Ineligible per Regulations or Scope Outside of ARP</t>
  </si>
  <si>
    <t>Site Acquisition</t>
  </si>
  <si>
    <t>Total Construction Budget Costs</t>
  </si>
  <si>
    <t>Land/Building Purchase</t>
  </si>
  <si>
    <t>Applicable Ineligible Budget Costs</t>
  </si>
  <si>
    <t>Appraisal Fees</t>
  </si>
  <si>
    <t>Ratio for Soft Cost Exclusions</t>
  </si>
  <si>
    <t>Recording fees</t>
  </si>
  <si>
    <t>Site Acquisition Subtotal</t>
  </si>
  <si>
    <t>GMP  Fee</t>
  </si>
  <si>
    <t>GMP  Insurance</t>
  </si>
  <si>
    <t>GMP  Contingency</t>
  </si>
  <si>
    <t>Division 1 - General Requirements</t>
  </si>
  <si>
    <t>Division 2 - Existing Conditions</t>
  </si>
  <si>
    <t>Division 3 - Concrete</t>
  </si>
  <si>
    <t>Division 4 - Masonry</t>
  </si>
  <si>
    <t>Division 5 - Metals</t>
  </si>
  <si>
    <t>Division 6 - Woods, Plastics and Composites</t>
  </si>
  <si>
    <t>Division 7 - Thermal and Moisture Protection</t>
  </si>
  <si>
    <t>Division 8 - Openings</t>
  </si>
  <si>
    <t>Division 9 - Finishes</t>
  </si>
  <si>
    <t>Division 10 - Specialties</t>
  </si>
  <si>
    <t>Division 11 - Equipment</t>
  </si>
  <si>
    <t>Division 12 - Furnishings</t>
  </si>
  <si>
    <t>Division 13 - Special Construction</t>
  </si>
  <si>
    <t>Division 14 - Conveying Systems</t>
  </si>
  <si>
    <t>Division 21 - Fire Suppression</t>
  </si>
  <si>
    <t>Division 22 - Plumbing</t>
  </si>
  <si>
    <t>Division 23 - HVAC</t>
  </si>
  <si>
    <t>Division 25 - Integrated Automation</t>
  </si>
  <si>
    <t>Division 26 - Electrical</t>
  </si>
  <si>
    <t>Division 27 - Communications</t>
  </si>
  <si>
    <t>Division 28 - Electronic Safety and Security</t>
  </si>
  <si>
    <t>Division 31 - Earthwork</t>
  </si>
  <si>
    <t>Division 32 - Exterior Improvements</t>
  </si>
  <si>
    <t>Division 33 - Utilities</t>
  </si>
  <si>
    <t>Alternates</t>
  </si>
  <si>
    <t>Total Building Area</t>
  </si>
  <si>
    <r>
      <t>Alternates Subtotal</t>
    </r>
    <r>
      <rPr>
        <b/>
        <vertAlign val="superscript"/>
        <sz val="12"/>
        <rFont val="Arial"/>
        <family val="2"/>
      </rPr>
      <t>3</t>
    </r>
  </si>
  <si>
    <t>Miscellaneous Project Costs</t>
  </si>
  <si>
    <t>Ineligible Area/Total Area</t>
  </si>
  <si>
    <t>Utility company Fees</t>
  </si>
  <si>
    <t>Construction Budget Costs for Scope</t>
  </si>
  <si>
    <t>Testing Services</t>
  </si>
  <si>
    <t>Ineligible Construction Budget Costs</t>
  </si>
  <si>
    <t>Swing Space/Modulars</t>
  </si>
  <si>
    <t>Potentially Eligible Budget Costs</t>
  </si>
  <si>
    <t>Other Project Costs (Mailing &amp; Moving)</t>
  </si>
  <si>
    <t>Exclusion for Service Life/Ineligible Spaces</t>
  </si>
  <si>
    <t>Misc. Project Costs Subtotal</t>
  </si>
  <si>
    <t>Furnishings and Equipment</t>
  </si>
  <si>
    <t>Furnishings</t>
  </si>
  <si>
    <t>Equipment</t>
  </si>
  <si>
    <t>Computer Equipment</t>
  </si>
  <si>
    <t>FF&amp;E Subtotal</t>
  </si>
  <si>
    <t>Soft Costs that exceed 20% of Const'n Cost</t>
  </si>
  <si>
    <t>Project Budget</t>
  </si>
  <si>
    <t>Board Authorization</t>
  </si>
  <si>
    <t>Scope Items Excluded or Otherwise Ineligible</t>
  </si>
  <si>
    <r>
      <t>Basis of Estimated Total Facilities Grant</t>
    </r>
    <r>
      <rPr>
        <vertAlign val="superscript"/>
        <sz val="12"/>
        <rFont val="Arial"/>
        <family val="2"/>
      </rPr>
      <t>1, 3</t>
    </r>
  </si>
  <si>
    <t>Reimbursement Rate</t>
  </si>
  <si>
    <r>
      <t>Estimated Maximum Total Facilities Grant</t>
    </r>
    <r>
      <rPr>
        <vertAlign val="superscript"/>
        <sz val="12"/>
        <rFont val="Arial"/>
        <family val="2"/>
      </rPr>
      <t>1</t>
    </r>
  </si>
  <si>
    <r>
      <t>Total Construction Contingency</t>
    </r>
    <r>
      <rPr>
        <vertAlign val="superscript"/>
        <sz val="12"/>
        <rFont val="Arial"/>
        <family val="2"/>
      </rPr>
      <t>2</t>
    </r>
  </si>
  <si>
    <r>
      <t>Total Owner's Contingency</t>
    </r>
    <r>
      <rPr>
        <vertAlign val="superscript"/>
        <sz val="12"/>
        <rFont val="Arial"/>
        <family val="2"/>
      </rPr>
      <t>2</t>
    </r>
  </si>
  <si>
    <r>
      <t>Potentially Eligible Construction Contingency</t>
    </r>
    <r>
      <rPr>
        <vertAlign val="superscript"/>
        <sz val="12"/>
        <rFont val="Arial"/>
        <family val="2"/>
      </rPr>
      <t>2</t>
    </r>
  </si>
  <si>
    <t>Contingency Cap Calculations</t>
  </si>
  <si>
    <r>
      <t>Potentially Eligible Owner's Contingency</t>
    </r>
    <r>
      <rPr>
        <vertAlign val="superscript"/>
        <sz val="12"/>
        <rFont val="Arial"/>
        <family val="2"/>
      </rPr>
      <t>2</t>
    </r>
  </si>
  <si>
    <t>Eligible Construction Budget</t>
  </si>
  <si>
    <r>
      <t>Total Potentially Eligible Contingency</t>
    </r>
    <r>
      <rPr>
        <vertAlign val="superscript"/>
        <sz val="12"/>
        <rFont val="Arial"/>
        <family val="2"/>
      </rPr>
      <t>2</t>
    </r>
  </si>
  <si>
    <t>Eligible Constr Cont Cap @ 5%</t>
  </si>
  <si>
    <r>
      <t>Potential Additional Contingency Grant Funds</t>
    </r>
    <r>
      <rPr>
        <vertAlign val="superscript"/>
        <sz val="12"/>
        <rFont val="Arial"/>
        <family val="2"/>
      </rPr>
      <t>2</t>
    </r>
  </si>
  <si>
    <t>Maximum Total Facilities Grant</t>
  </si>
  <si>
    <t>Eligible Owner's Cont Cap @ 0.5%</t>
  </si>
  <si>
    <t>Total Project Budget</t>
  </si>
  <si>
    <t>This document was prepared by the MSBA based on a preliminary review of information and estimates provided by the Owner's Project Manager of _________ for the _____________ School project.  Based on this preliminary review, certain budget, cost and scope items have been determined to be ineligible for reimbursement, however, this document does not contain a final, exhaustive list of all budget, cost and scope items which may be ineligible for reimbursement by the MSBA.  Nor is it intended to be a final determination of which budget, cost and scope items may be eligible for reimbursement by the MSBA.  All project budget, cost and scope items shall be subject to review and audit by the Authority, and the Authority shall determine, in its sole discretion whether any such budget, cost and scope items are eligible for reimbursement.  The MSBA may determine that certain additional budget, cost and scope items are ineligible for reimbursement.</t>
  </si>
  <si>
    <t>2. Pursuant to Section 3.20 of the Project Funding Agreement and the applicable policies and guidelines of the Authority, any project costs associated with the reallocation or transfer of funds from either the Owner's contingency or the Construction contingency to other budget line items shall be subject to review by the Authority to determine whether any such costs are eligible for reimbursement by the Authority.  All costs are subject to review and audit by the MSBA.</t>
  </si>
  <si>
    <r>
      <t xml:space="preserve">3. The Alternate Subtotal budget line represents the scope of work that the District may bid as an alternate to the construction contract.  When an alternate increases project scope (an "add" alternate), the amount of the alternate is not included within the Construction Budget.  By contrast, when an alternate decreases project scope (a "deduct" alternate), the amount is included within the Construction Budget. </t>
    </r>
    <r>
      <rPr>
        <sz val="8"/>
        <color rgb="FFFF0000"/>
        <rFont val="Arial"/>
        <family val="2"/>
      </rPr>
      <t xml:space="preserve"> Because the alternate, $78,349 for air cooled chiller replacement and ice storage tank removal, is a deduct alternate, the amount is included in the Construction Budget in Division 23 - HVAC.  Accordingly, because the alternate amount is carried in Division 23 - HVAC, it is not duplicatively included in the total represented Project Budget or therefore in the Basis of the Estimate Total Facilities Grant.  The District may consider the deduct alternate if the construction bids come in higher than the estimated Construction Budget shown in the Total Project Budget.  In accordance with MSBA policy, this alternate would not be considered an eligible expense even if accommodated within the Total Project Budget.</t>
    </r>
  </si>
  <si>
    <r>
      <t>Ineligible Construction Contingency</t>
    </r>
    <r>
      <rPr>
        <vertAlign val="superscript"/>
        <sz val="12"/>
        <rFont val="Arial"/>
        <family val="2"/>
      </rPr>
      <t>2</t>
    </r>
  </si>
  <si>
    <r>
      <t>Ineligible Owner's Contingency</t>
    </r>
    <r>
      <rPr>
        <vertAlign val="superscript"/>
        <sz val="12"/>
        <rFont val="Arial"/>
        <family val="2"/>
      </rPr>
      <t>2</t>
    </r>
  </si>
  <si>
    <t>-FFE</t>
  </si>
  <si>
    <t>-Potentially Eligible Owner's Contingency</t>
  </si>
  <si>
    <t xml:space="preserve">-If Eligible minus Reimbursable is positive, then reduce Potentially Eligible Owner's </t>
  </si>
  <si>
    <t xml:space="preserve">  entered into the line "Soft Costs that exceed 20% of Const'n Cost" in the Ineligible column.</t>
  </si>
  <si>
    <t>District
School</t>
  </si>
  <si>
    <t>When entering Construction Markups - If the project is to be based on D/B/B, enter 0 for the GMP budget categories.</t>
  </si>
  <si>
    <t>Submittal Date</t>
  </si>
  <si>
    <t>Area of Ineligible Spaces</t>
  </si>
  <si>
    <t xml:space="preserve"> *$0 if Total Eligible Soft Costs exceed Reimbursable Soft Cost Cap.</t>
  </si>
  <si>
    <t>1. The estimated maximum facilities grant established for the Project Funding Agreement does not include any potentially eligible contingency funds and is subject to review and audit by the MSBA. At the time of PFA Bid Amendment, the Estimated Maximum Facilities Grant and the Maximum Total Facilities Grant will be adjusted to account for any budget revision requests submitted and approved by the MSBA at the time of establishing the Amendment.</t>
  </si>
  <si>
    <t xml:space="preserve">  Contingency until 0. If Eligible minus Reimbursable remains positive, then the value is </t>
  </si>
  <si>
    <t>Exclusion for Scope Less Than Invited Years or Spaces Ineligible per Regulations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</si>
</sst>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_(* \(#,##0.00\);_(* &quot;-&quot;??_);_(@_)"/>
    <numFmt numFmtId="164" formatCode="&quot;$&quot;#,##0"/>
    <numFmt numFmtId="166" formatCode="&quot;$&quot;#,##0.00"/>
    <numFmt numFmtId="167" formatCode="###,###\ &quot;sf&quot;"/>
    <numFmt numFmtId="168" formatCode="0.000%"/>
  </numFmts>
  <fonts count="24" x14ac:knownFonts="1">
    <font>
      <sz val="10"/>
      <name val="Arial"/>
    </font>
    <font>
      <sz val="10"/>
      <name val="Arial"/>
      <family val="2"/>
    </font>
    <font>
      <b/>
      <sz val="10"/>
      <name val="Arial"/>
      <family val="2"/>
    </font>
    <font>
      <i/>
      <sz val="10"/>
      <name val="Arial"/>
      <family val="2"/>
    </font>
    <font>
      <sz val="8"/>
      <name val="Arial"/>
      <family val="2"/>
    </font>
    <font>
      <sz val="10"/>
      <name val="Arial"/>
      <family val="2"/>
    </font>
    <font>
      <b/>
      <sz val="14"/>
      <name val="Arial"/>
      <family val="2"/>
    </font>
    <font>
      <b/>
      <sz val="12"/>
      <name val="Arial"/>
      <family val="2"/>
    </font>
    <font>
      <sz val="12"/>
      <name val="Tahoma"/>
      <family val="2"/>
    </font>
    <font>
      <sz val="12"/>
      <name val="Arial"/>
      <family val="2"/>
    </font>
    <font>
      <b/>
      <i/>
      <sz val="12"/>
      <name val="Arial"/>
      <family val="2"/>
    </font>
    <font>
      <b/>
      <i/>
      <sz val="12"/>
      <name val="Tahoma"/>
      <family val="2"/>
    </font>
    <font>
      <sz val="10"/>
      <name val="Arial"/>
      <family val="2"/>
    </font>
    <font>
      <b/>
      <sz val="7"/>
      <name val="Arial"/>
      <family val="2"/>
    </font>
    <font>
      <sz val="7"/>
      <name val="Arial"/>
      <family val="2"/>
    </font>
    <font>
      <b/>
      <sz val="11"/>
      <name val="Arial"/>
      <family val="2"/>
    </font>
    <font>
      <sz val="10"/>
      <color indexed="10"/>
      <name val="Arial"/>
      <family val="2"/>
    </font>
    <font>
      <sz val="10"/>
      <name val="Times New Roman"/>
      <family val="1"/>
    </font>
    <font>
      <b/>
      <vertAlign val="superscript"/>
      <sz val="10"/>
      <name val="Arial"/>
      <family val="2"/>
    </font>
    <font>
      <vertAlign val="superscript"/>
      <sz val="12"/>
      <name val="Arial"/>
      <family val="2"/>
    </font>
    <font>
      <b/>
      <vertAlign val="superscript"/>
      <sz val="12"/>
      <name val="Arial"/>
      <family val="2"/>
    </font>
    <font>
      <b/>
      <sz val="9"/>
      <color indexed="81"/>
      <name val="Tahoma"/>
      <family val="2"/>
    </font>
    <font>
      <sz val="10"/>
      <color rgb="FFFF0000"/>
      <name val="Arial"/>
      <family val="2"/>
    </font>
    <font>
      <sz val="8"/>
      <color rgb="FFFF0000"/>
      <name val="Arial"/>
      <family val="2"/>
    </font>
  </fonts>
  <fills count="12">
    <fill>
      <patternFill patternType="none"/>
    </fill>
    <fill>
      <patternFill patternType="gray125"/>
    </fill>
    <fill>
      <patternFill patternType="solid">
        <fgColor indexed="22"/>
        <bgColor indexed="64"/>
      </patternFill>
    </fill>
    <fill>
      <patternFill patternType="solid">
        <fgColor indexed="13"/>
        <bgColor indexed="64"/>
      </patternFill>
    </fill>
    <fill>
      <patternFill patternType="solid">
        <fgColor theme="8" tint="0.39997558519241921"/>
        <bgColor indexed="64"/>
      </patternFill>
    </fill>
    <fill>
      <patternFill patternType="solid">
        <fgColor theme="0" tint="-0.249977111117893"/>
        <bgColor indexed="64"/>
      </patternFill>
    </fill>
    <fill>
      <patternFill patternType="solid">
        <fgColor theme="0"/>
        <bgColor indexed="64"/>
      </patternFill>
    </fill>
    <fill>
      <patternFill patternType="solid">
        <fgColor rgb="FFFFFF00"/>
        <bgColor indexed="64"/>
      </patternFill>
    </fill>
    <fill>
      <patternFill patternType="solid">
        <fgColor theme="5" tint="0.79998168889431442"/>
        <bgColor indexed="64"/>
      </patternFill>
    </fill>
    <fill>
      <patternFill patternType="solid">
        <fgColor rgb="FFAF96F4"/>
        <bgColor indexed="64"/>
      </patternFill>
    </fill>
    <fill>
      <patternFill patternType="solid">
        <fgColor theme="9" tint="0.79998168889431442"/>
        <bgColor indexed="64"/>
      </patternFill>
    </fill>
    <fill>
      <patternFill patternType="solid">
        <fgColor theme="7" tint="0.59999389629810485"/>
        <bgColor indexed="64"/>
      </patternFill>
    </fill>
  </fills>
  <borders count="3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diagonal/>
    </border>
    <border>
      <left/>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style="thin">
        <color indexed="64"/>
      </left>
      <right/>
      <top/>
      <bottom/>
      <diagonal/>
    </border>
  </borders>
  <cellStyleXfs count="6">
    <xf numFmtId="0" fontId="0" fillId="0" borderId="0"/>
    <xf numFmtId="43" fontId="1" fillId="0" borderId="0" applyFont="0" applyFill="0" applyBorder="0" applyAlignment="0" applyProtection="0"/>
    <xf numFmtId="43" fontId="12" fillId="0" borderId="0" applyFont="0" applyFill="0" applyBorder="0" applyAlignment="0" applyProtection="0"/>
    <xf numFmtId="0" fontId="1" fillId="0" borderId="0"/>
    <xf numFmtId="9" fontId="1" fillId="0" borderId="0" applyFont="0" applyFill="0" applyBorder="0" applyAlignment="0" applyProtection="0"/>
    <xf numFmtId="9" fontId="12" fillId="0" borderId="0" applyFont="0" applyFill="0" applyBorder="0" applyAlignment="0" applyProtection="0"/>
  </cellStyleXfs>
  <cellXfs count="239">
    <xf numFmtId="0" fontId="0" fillId="0" borderId="0" xfId="0"/>
    <xf numFmtId="0" fontId="0" fillId="0" borderId="0" xfId="0" applyBorder="1"/>
    <xf numFmtId="0" fontId="0" fillId="0" borderId="0" xfId="0" applyBorder="1" applyAlignment="1">
      <alignment vertical="center"/>
    </xf>
    <xf numFmtId="0" fontId="0" fillId="0" borderId="0" xfId="0" applyBorder="1" applyAlignment="1"/>
    <xf numFmtId="164" fontId="0" fillId="0" borderId="0" xfId="0" applyNumberFormat="1" applyBorder="1" applyAlignment="1">
      <alignment vertical="center"/>
    </xf>
    <xf numFmtId="164" fontId="0" fillId="0" borderId="0" xfId="0" applyNumberFormat="1" applyBorder="1" applyAlignment="1"/>
    <xf numFmtId="164" fontId="5" fillId="2" borderId="1" xfId="0" applyNumberFormat="1" applyFont="1" applyFill="1" applyBorder="1" applyAlignment="1">
      <alignment wrapText="1"/>
    </xf>
    <xf numFmtId="164" fontId="5" fillId="0" borderId="1" xfId="0" applyNumberFormat="1" applyFont="1" applyBorder="1" applyAlignment="1">
      <alignment wrapText="1"/>
    </xf>
    <xf numFmtId="164" fontId="2" fillId="0" borderId="1" xfId="0" applyNumberFormat="1" applyFont="1" applyBorder="1" applyAlignment="1"/>
    <xf numFmtId="164" fontId="5" fillId="2" borderId="1" xfId="0" applyNumberFormat="1" applyFont="1" applyFill="1" applyBorder="1" applyAlignment="1"/>
    <xf numFmtId="164" fontId="5" fillId="0" borderId="1" xfId="0" applyNumberFormat="1" applyFont="1" applyBorder="1" applyAlignment="1"/>
    <xf numFmtId="3" fontId="0" fillId="0" borderId="0" xfId="0" applyNumberFormat="1" applyBorder="1" applyAlignment="1"/>
    <xf numFmtId="164" fontId="5" fillId="2" borderId="1" xfId="0" applyNumberFormat="1" applyFont="1" applyFill="1" applyBorder="1" applyAlignment="1">
      <alignment horizontal="right" wrapText="1"/>
    </xf>
    <xf numFmtId="164" fontId="5" fillId="0" borderId="1" xfId="0" applyNumberFormat="1" applyFont="1" applyBorder="1" applyAlignment="1">
      <alignment horizontal="right" wrapText="1"/>
    </xf>
    <xf numFmtId="164" fontId="5" fillId="0" borderId="1" xfId="0" applyNumberFormat="1" applyFont="1" applyFill="1" applyBorder="1" applyAlignment="1">
      <alignment horizontal="right"/>
    </xf>
    <xf numFmtId="1" fontId="0" fillId="0" borderId="0" xfId="0" applyNumberFormat="1" applyBorder="1" applyAlignment="1">
      <alignment horizontal="right"/>
    </xf>
    <xf numFmtId="0" fontId="0" fillId="0" borderId="0" xfId="0" applyBorder="1" applyAlignment="1">
      <alignment horizontal="right"/>
    </xf>
    <xf numFmtId="0" fontId="0" fillId="0" borderId="0" xfId="0" applyAlignment="1">
      <alignment horizontal="left"/>
    </xf>
    <xf numFmtId="0" fontId="2" fillId="0" borderId="0" xfId="0" applyFont="1"/>
    <xf numFmtId="0" fontId="2" fillId="0" borderId="2" xfId="0" applyFont="1" applyBorder="1" applyAlignment="1">
      <alignment horizontal="center" wrapText="1"/>
    </xf>
    <xf numFmtId="0" fontId="2" fillId="0" borderId="3" xfId="0" applyFont="1" applyBorder="1" applyAlignment="1">
      <alignment horizontal="center" wrapText="1"/>
    </xf>
    <xf numFmtId="0" fontId="5" fillId="2" borderId="4" xfId="0" applyFont="1" applyFill="1" applyBorder="1" applyAlignment="1">
      <alignment horizontal="center" wrapText="1"/>
    </xf>
    <xf numFmtId="0" fontId="5" fillId="2" borderId="4" xfId="0" applyFont="1" applyFill="1" applyBorder="1"/>
    <xf numFmtId="0" fontId="0" fillId="0" borderId="0" xfId="0" applyAlignment="1">
      <alignment vertical="center"/>
    </xf>
    <xf numFmtId="0" fontId="8" fillId="0" borderId="0" xfId="0" applyFont="1" applyBorder="1" applyAlignment="1">
      <alignment horizontal="right" vertical="center"/>
    </xf>
    <xf numFmtId="164" fontId="11" fillId="0" borderId="0" xfId="0" applyNumberFormat="1" applyFont="1" applyBorder="1" applyAlignment="1">
      <alignment vertical="center"/>
    </xf>
    <xf numFmtId="164" fontId="5" fillId="0" borderId="1" xfId="0" applyNumberFormat="1" applyFont="1" applyFill="1" applyBorder="1" applyAlignment="1">
      <alignment wrapText="1"/>
    </xf>
    <xf numFmtId="10" fontId="9" fillId="0" borderId="0" xfId="4" applyNumberFormat="1" applyFont="1" applyBorder="1" applyAlignment="1">
      <alignment horizontal="right" vertical="center"/>
    </xf>
    <xf numFmtId="164" fontId="5" fillId="2" borderId="5" xfId="0" applyNumberFormat="1" applyFont="1" applyFill="1" applyBorder="1" applyAlignment="1">
      <alignment horizontal="right" wrapText="1"/>
    </xf>
    <xf numFmtId="164" fontId="5" fillId="0" borderId="1" xfId="0" applyNumberFormat="1" applyFont="1" applyFill="1" applyBorder="1" applyAlignment="1">
      <alignment horizontal="right" wrapText="1"/>
    </xf>
    <xf numFmtId="0" fontId="2" fillId="0" borderId="6" xfId="0" applyFont="1" applyBorder="1" applyAlignment="1">
      <alignment wrapText="1"/>
    </xf>
    <xf numFmtId="0" fontId="3" fillId="0" borderId="6" xfId="0" applyFont="1" applyBorder="1" applyAlignment="1">
      <alignment horizontal="left"/>
    </xf>
    <xf numFmtId="0" fontId="3" fillId="0" borderId="6" xfId="0" applyFont="1" applyFill="1" applyBorder="1" applyAlignment="1">
      <alignment horizontal="left"/>
    </xf>
    <xf numFmtId="0" fontId="2" fillId="0" borderId="6" xfId="0" applyFont="1" applyFill="1" applyBorder="1" applyAlignment="1">
      <alignment wrapText="1"/>
    </xf>
    <xf numFmtId="0" fontId="7" fillId="0" borderId="6" xfId="0" applyFont="1" applyBorder="1" applyAlignment="1">
      <alignment wrapText="1"/>
    </xf>
    <xf numFmtId="0" fontId="5" fillId="2" borderId="6" xfId="0" applyFont="1" applyFill="1" applyBorder="1" applyAlignment="1">
      <alignment wrapText="1"/>
    </xf>
    <xf numFmtId="0" fontId="5" fillId="0" borderId="6" xfId="0" applyFont="1" applyBorder="1" applyAlignment="1">
      <alignment wrapText="1"/>
    </xf>
    <xf numFmtId="0" fontId="3" fillId="0" borderId="6" xfId="0" applyFont="1" applyBorder="1" applyAlignment="1">
      <alignment wrapText="1"/>
    </xf>
    <xf numFmtId="0" fontId="2" fillId="2" borderId="6" xfId="0" applyFont="1" applyFill="1" applyBorder="1" applyAlignment="1">
      <alignment wrapText="1"/>
    </xf>
    <xf numFmtId="0" fontId="3" fillId="0" borderId="6" xfId="0" applyFont="1" applyFill="1" applyBorder="1" applyAlignment="1">
      <alignment wrapText="1"/>
    </xf>
    <xf numFmtId="0" fontId="0" fillId="2" borderId="6" xfId="0" applyFill="1" applyBorder="1" applyAlignment="1">
      <alignment horizontal="left"/>
    </xf>
    <xf numFmtId="0" fontId="0" fillId="0" borderId="6" xfId="0" applyBorder="1" applyAlignment="1">
      <alignment horizontal="left"/>
    </xf>
    <xf numFmtId="0" fontId="7" fillId="0" borderId="6" xfId="0" applyFont="1" applyBorder="1" applyAlignment="1">
      <alignment horizontal="left"/>
    </xf>
    <xf numFmtId="0" fontId="7" fillId="2" borderId="6" xfId="0" applyFont="1" applyFill="1" applyBorder="1" applyAlignment="1">
      <alignment horizontal="left"/>
    </xf>
    <xf numFmtId="0" fontId="1" fillId="0" borderId="6" xfId="0" applyFont="1" applyBorder="1" applyAlignment="1">
      <alignment horizontal="left"/>
    </xf>
    <xf numFmtId="0" fontId="3" fillId="2" borderId="6" xfId="0" applyFont="1" applyFill="1" applyBorder="1" applyAlignment="1">
      <alignment horizontal="left"/>
    </xf>
    <xf numFmtId="0" fontId="2" fillId="0" borderId="6" xfId="0" applyFont="1" applyBorder="1" applyAlignment="1">
      <alignment horizontal="left"/>
    </xf>
    <xf numFmtId="0" fontId="7" fillId="0" borderId="7" xfId="0" applyFont="1" applyBorder="1"/>
    <xf numFmtId="164" fontId="5" fillId="2" borderId="1" xfId="0" applyNumberFormat="1" applyFont="1" applyFill="1" applyBorder="1" applyAlignment="1">
      <alignment horizontal="right"/>
    </xf>
    <xf numFmtId="164" fontId="5" fillId="0" borderId="1" xfId="0" applyNumberFormat="1" applyFont="1" applyBorder="1" applyAlignment="1">
      <alignment horizontal="right" vertical="center" wrapText="1"/>
    </xf>
    <xf numFmtId="164" fontId="5" fillId="0" borderId="1" xfId="0" applyNumberFormat="1" applyFont="1" applyFill="1" applyBorder="1" applyAlignment="1">
      <alignment horizontal="right" vertical="center" wrapText="1"/>
    </xf>
    <xf numFmtId="0" fontId="5" fillId="2" borderId="1" xfId="0" applyFont="1" applyFill="1" applyBorder="1" applyAlignment="1">
      <alignment horizontal="right"/>
    </xf>
    <xf numFmtId="164" fontId="5" fillId="0" borderId="1" xfId="0" applyNumberFormat="1" applyFont="1" applyBorder="1" applyAlignment="1">
      <alignment horizontal="right"/>
    </xf>
    <xf numFmtId="164" fontId="2" fillId="2" borderId="1" xfId="0" applyNumberFormat="1" applyFont="1" applyFill="1" applyBorder="1" applyAlignment="1">
      <alignment horizontal="right"/>
    </xf>
    <xf numFmtId="0" fontId="0" fillId="2" borderId="1" xfId="0" applyFill="1" applyBorder="1" applyAlignment="1">
      <alignment horizontal="right"/>
    </xf>
    <xf numFmtId="0" fontId="6" fillId="0" borderId="0" xfId="0" applyFont="1" applyBorder="1" applyAlignment="1">
      <alignment horizontal="right" vertical="center"/>
    </xf>
    <xf numFmtId="164" fontId="0" fillId="0" borderId="0" xfId="0" applyNumberFormat="1"/>
    <xf numFmtId="0" fontId="5" fillId="0" borderId="0" xfId="0" applyFont="1" applyBorder="1"/>
    <xf numFmtId="0" fontId="0" fillId="0" borderId="0" xfId="0" applyAlignment="1">
      <alignment horizontal="right"/>
    </xf>
    <xf numFmtId="0" fontId="0" fillId="0" borderId="0" xfId="0" applyAlignment="1">
      <alignment horizontal="center"/>
    </xf>
    <xf numFmtId="9" fontId="0" fillId="0" borderId="0" xfId="4" applyFont="1"/>
    <xf numFmtId="0" fontId="6" fillId="0" borderId="0" xfId="0" applyFont="1" applyBorder="1" applyAlignment="1">
      <alignment horizontal="right" vertical="center" wrapText="1"/>
    </xf>
    <xf numFmtId="0" fontId="2" fillId="0" borderId="8" xfId="0" applyFont="1" applyBorder="1"/>
    <xf numFmtId="0" fontId="0" fillId="0" borderId="0" xfId="0" applyFill="1"/>
    <xf numFmtId="0" fontId="0" fillId="0" borderId="0" xfId="0" applyFill="1" applyAlignment="1">
      <alignment horizontal="left"/>
    </xf>
    <xf numFmtId="164" fontId="0" fillId="0" borderId="0" xfId="0" applyNumberFormat="1" applyFill="1"/>
    <xf numFmtId="0" fontId="0" fillId="0" borderId="0" xfId="0" applyFill="1" applyBorder="1"/>
    <xf numFmtId="0" fontId="3" fillId="0" borderId="9" xfId="0" applyFont="1" applyBorder="1" applyAlignment="1">
      <alignment horizontal="left"/>
    </xf>
    <xf numFmtId="0" fontId="3" fillId="0" borderId="9" xfId="0" applyFont="1" applyBorder="1" applyAlignment="1">
      <alignment wrapText="1"/>
    </xf>
    <xf numFmtId="164" fontId="5" fillId="0" borderId="10" xfId="0" applyNumberFormat="1" applyFont="1" applyBorder="1" applyAlignment="1">
      <alignment horizontal="right" wrapText="1"/>
    </xf>
    <xf numFmtId="10" fontId="0" fillId="0" borderId="0" xfId="4" applyNumberFormat="1" applyFont="1" applyBorder="1"/>
    <xf numFmtId="14" fontId="7" fillId="0" borderId="0" xfId="0" applyNumberFormat="1" applyFont="1" applyBorder="1" applyAlignment="1">
      <alignment horizontal="right" vertical="center"/>
    </xf>
    <xf numFmtId="0" fontId="7" fillId="0" borderId="0" xfId="0" applyFont="1" applyBorder="1" applyAlignment="1">
      <alignment vertical="center" wrapText="1"/>
    </xf>
    <xf numFmtId="164" fontId="0" fillId="3" borderId="0" xfId="0" applyNumberFormat="1" applyFill="1"/>
    <xf numFmtId="0" fontId="13" fillId="0" borderId="0" xfId="0" applyFont="1" applyBorder="1" applyAlignment="1">
      <alignment vertical="top" wrapText="1"/>
    </xf>
    <xf numFmtId="0" fontId="14" fillId="0" borderId="0" xfId="0" applyFont="1" applyBorder="1" applyAlignment="1">
      <alignment vertical="top" wrapText="1"/>
    </xf>
    <xf numFmtId="10" fontId="0" fillId="0" borderId="0" xfId="0" applyNumberFormat="1"/>
    <xf numFmtId="164" fontId="2" fillId="0" borderId="11" xfId="0" applyNumberFormat="1" applyFont="1" applyBorder="1" applyAlignment="1">
      <alignment horizontal="center" wrapText="1"/>
    </xf>
    <xf numFmtId="164" fontId="5" fillId="2" borderId="4" xfId="0" applyNumberFormat="1" applyFont="1" applyFill="1" applyBorder="1" applyAlignment="1">
      <alignment horizontal="right" wrapText="1"/>
    </xf>
    <xf numFmtId="164" fontId="16" fillId="2" borderId="4" xfId="0" applyNumberFormat="1" applyFont="1" applyFill="1" applyBorder="1" applyAlignment="1">
      <alignment horizontal="right" wrapText="1"/>
    </xf>
    <xf numFmtId="164" fontId="10" fillId="0" borderId="0" xfId="0" applyNumberFormat="1" applyFont="1" applyBorder="1" applyAlignment="1">
      <alignment horizontal="left" vertical="center"/>
    </xf>
    <xf numFmtId="0" fontId="2" fillId="0" borderId="12" xfId="0" applyFont="1" applyBorder="1" applyAlignment="1">
      <alignment horizontal="center" wrapText="1"/>
    </xf>
    <xf numFmtId="164" fontId="5" fillId="2" borderId="13" xfId="0" applyNumberFormat="1" applyFont="1" applyFill="1" applyBorder="1" applyAlignment="1">
      <alignment wrapText="1"/>
    </xf>
    <xf numFmtId="164" fontId="5" fillId="2" borderId="13" xfId="0" applyNumberFormat="1" applyFont="1" applyFill="1" applyBorder="1" applyAlignment="1"/>
    <xf numFmtId="164" fontId="2" fillId="2" borderId="13" xfId="0" applyNumberFormat="1" applyFont="1" applyFill="1" applyBorder="1" applyAlignment="1"/>
    <xf numFmtId="164" fontId="2" fillId="0" borderId="1" xfId="0" applyNumberFormat="1" applyFont="1" applyFill="1" applyBorder="1" applyAlignment="1"/>
    <xf numFmtId="164" fontId="10" fillId="0" borderId="0" xfId="0" applyNumberFormat="1" applyFont="1" applyFill="1" applyBorder="1" applyAlignment="1">
      <alignment horizontal="right" vertical="center"/>
    </xf>
    <xf numFmtId="0" fontId="7" fillId="0" borderId="14" xfId="0" applyFont="1" applyBorder="1" applyAlignment="1">
      <alignment horizontal="centerContinuous" vertical="center"/>
    </xf>
    <xf numFmtId="164" fontId="9" fillId="0" borderId="15" xfId="0" applyNumberFormat="1" applyFont="1" applyFill="1" applyBorder="1" applyAlignment="1">
      <alignment horizontal="centerContinuous" vertical="center"/>
    </xf>
    <xf numFmtId="164" fontId="7" fillId="0" borderId="0" xfId="0" applyNumberFormat="1" applyFont="1" applyFill="1" applyBorder="1" applyAlignment="1">
      <alignment horizontal="right" vertical="center"/>
    </xf>
    <xf numFmtId="164" fontId="9" fillId="0" borderId="0" xfId="0" applyNumberFormat="1" applyFont="1" applyFill="1" applyBorder="1" applyAlignment="1">
      <alignment horizontal="right" vertical="center"/>
    </xf>
    <xf numFmtId="0" fontId="15" fillId="0" borderId="16" xfId="0" applyFont="1" applyBorder="1" applyAlignment="1">
      <alignment wrapText="1"/>
    </xf>
    <xf numFmtId="3" fontId="0" fillId="0" borderId="0" xfId="0" applyNumberFormat="1"/>
    <xf numFmtId="0" fontId="5" fillId="0" borderId="0" xfId="0" applyFont="1" applyAlignment="1">
      <alignment horizontal="right" indent="2"/>
    </xf>
    <xf numFmtId="0" fontId="17" fillId="0" borderId="0" xfId="0" applyFont="1" applyBorder="1" applyAlignment="1">
      <alignment horizontal="right" vertical="top" indent="2"/>
    </xf>
    <xf numFmtId="0" fontId="17" fillId="0" borderId="0" xfId="0" applyFont="1" applyBorder="1" applyAlignment="1">
      <alignment horizontal="right" vertical="top" wrapText="1" indent="2"/>
    </xf>
    <xf numFmtId="0" fontId="5" fillId="0" borderId="17" xfId="0" applyFont="1" applyBorder="1" applyAlignment="1">
      <alignment horizontal="left"/>
    </xf>
    <xf numFmtId="0" fontId="5" fillId="2" borderId="18" xfId="0" applyFont="1" applyFill="1" applyBorder="1" applyAlignment="1">
      <alignment horizontal="right"/>
    </xf>
    <xf numFmtId="10" fontId="0" fillId="0" borderId="0" xfId="0" applyNumberFormat="1" applyAlignment="1">
      <alignment horizontal="right"/>
    </xf>
    <xf numFmtId="3" fontId="9" fillId="0" borderId="0" xfId="1" applyNumberFormat="1" applyFont="1" applyFill="1" applyBorder="1" applyAlignment="1">
      <alignment horizontal="right" vertical="center" indent="4"/>
    </xf>
    <xf numFmtId="0" fontId="7" fillId="0" borderId="0" xfId="0" applyFont="1" applyAlignment="1">
      <alignment horizontal="left" vertical="center"/>
    </xf>
    <xf numFmtId="0" fontId="0" fillId="0" borderId="0" xfId="0" applyAlignment="1">
      <alignment horizontal="center" vertical="center"/>
    </xf>
    <xf numFmtId="0" fontId="0" fillId="0" borderId="0" xfId="0" applyAlignment="1">
      <alignment vertical="center" wrapText="1"/>
    </xf>
    <xf numFmtId="0" fontId="0" fillId="0" borderId="0" xfId="0" applyAlignment="1">
      <alignment horizontal="center" vertical="top"/>
    </xf>
    <xf numFmtId="0" fontId="0" fillId="0" borderId="0" xfId="0" applyAlignment="1">
      <alignment vertical="top" wrapText="1"/>
    </xf>
    <xf numFmtId="0" fontId="2" fillId="0" borderId="0" xfId="0" applyFont="1" applyAlignment="1">
      <alignment vertical="top" wrapText="1"/>
    </xf>
    <xf numFmtId="164" fontId="2" fillId="3" borderId="1" xfId="0" applyNumberFormat="1" applyFont="1" applyFill="1" applyBorder="1" applyAlignment="1">
      <alignment horizontal="right"/>
    </xf>
    <xf numFmtId="164" fontId="5" fillId="3" borderId="13" xfId="0" applyNumberFormat="1" applyFont="1" applyFill="1" applyBorder="1" applyAlignment="1">
      <alignment wrapText="1"/>
    </xf>
    <xf numFmtId="164" fontId="2" fillId="3" borderId="4" xfId="0" applyNumberFormat="1" applyFont="1" applyFill="1" applyBorder="1"/>
    <xf numFmtId="164" fontId="2" fillId="3" borderId="1" xfId="0" applyNumberFormat="1" applyFont="1" applyFill="1" applyBorder="1" applyAlignment="1"/>
    <xf numFmtId="164" fontId="2" fillId="3" borderId="1" xfId="0" applyNumberFormat="1" applyFont="1" applyFill="1" applyBorder="1" applyAlignment="1">
      <alignment horizontal="right" vertical="center" wrapText="1"/>
    </xf>
    <xf numFmtId="164" fontId="2" fillId="3" borderId="1" xfId="0" applyNumberFormat="1" applyFont="1" applyFill="1" applyBorder="1" applyAlignment="1">
      <alignment wrapText="1"/>
    </xf>
    <xf numFmtId="164" fontId="2" fillId="3" borderId="19" xfId="0" applyNumberFormat="1" applyFont="1" applyFill="1" applyBorder="1"/>
    <xf numFmtId="164" fontId="2" fillId="3" borderId="13" xfId="0" applyNumberFormat="1" applyFont="1" applyFill="1" applyBorder="1" applyAlignment="1">
      <alignment horizontal="right"/>
    </xf>
    <xf numFmtId="164" fontId="2" fillId="3" borderId="1" xfId="0" applyNumberFormat="1" applyFont="1" applyFill="1" applyBorder="1"/>
    <xf numFmtId="164" fontId="7" fillId="3" borderId="20" xfId="0" applyNumberFormat="1" applyFont="1" applyFill="1" applyBorder="1" applyAlignment="1">
      <alignment horizontal="right"/>
    </xf>
    <xf numFmtId="164" fontId="7" fillId="3" borderId="21" xfId="0" applyNumberFormat="1" applyFont="1" applyFill="1" applyBorder="1" applyAlignment="1">
      <alignment horizontal="right"/>
    </xf>
    <xf numFmtId="164" fontId="2" fillId="3" borderId="1" xfId="0" applyNumberFormat="1" applyFont="1" applyFill="1" applyBorder="1" applyAlignment="1">
      <alignment horizontal="right" wrapText="1"/>
    </xf>
    <xf numFmtId="0" fontId="2" fillId="2" borderId="9" xfId="0" applyFont="1" applyFill="1" applyBorder="1" applyAlignment="1">
      <alignment wrapText="1"/>
    </xf>
    <xf numFmtId="0" fontId="5" fillId="0" borderId="6" xfId="0" applyFont="1" applyBorder="1" applyAlignment="1">
      <alignment horizontal="left"/>
    </xf>
    <xf numFmtId="164" fontId="5" fillId="0" borderId="6" xfId="0" applyNumberFormat="1" applyFont="1" applyBorder="1" applyAlignment="1">
      <alignment horizontal="left"/>
    </xf>
    <xf numFmtId="164" fontId="5" fillId="0" borderId="6" xfId="0" applyNumberFormat="1" applyFont="1" applyBorder="1" applyAlignment="1">
      <alignment horizontal="left" vertical="center"/>
    </xf>
    <xf numFmtId="0" fontId="5" fillId="0" borderId="0" xfId="0" applyFont="1" applyFill="1" applyBorder="1"/>
    <xf numFmtId="164" fontId="9" fillId="0" borderId="0" xfId="0" applyNumberFormat="1" applyFont="1" applyFill="1" applyBorder="1" applyAlignment="1">
      <alignment horizontal="left" vertical="center"/>
    </xf>
    <xf numFmtId="0" fontId="9" fillId="0" borderId="0" xfId="0" applyFont="1" applyFill="1" applyBorder="1" applyAlignment="1">
      <alignment horizontal="left" vertical="center"/>
    </xf>
    <xf numFmtId="0" fontId="9" fillId="0" borderId="0" xfId="0" applyFont="1" applyFill="1" applyBorder="1" applyAlignment="1">
      <alignment horizontal="right" vertical="center"/>
    </xf>
    <xf numFmtId="164" fontId="9" fillId="0" borderId="0" xfId="0" applyNumberFormat="1" applyFont="1" applyFill="1" applyBorder="1" applyAlignment="1">
      <alignment vertical="center"/>
    </xf>
    <xf numFmtId="10" fontId="9" fillId="0" borderId="0" xfId="0" applyNumberFormat="1" applyFont="1" applyFill="1" applyBorder="1" applyAlignment="1">
      <alignment vertical="center"/>
    </xf>
    <xf numFmtId="164" fontId="0" fillId="0" borderId="0" xfId="0" applyNumberFormat="1" applyFill="1" applyBorder="1" applyAlignment="1">
      <alignment vertical="center"/>
    </xf>
    <xf numFmtId="0" fontId="0" fillId="0" borderId="0" xfId="0" applyFill="1" applyBorder="1" applyAlignment="1">
      <alignment vertical="center"/>
    </xf>
    <xf numFmtId="0" fontId="7" fillId="0" borderId="0" xfId="0" applyFont="1" applyFill="1" applyBorder="1" applyAlignment="1">
      <alignment horizontal="centerContinuous" vertical="center"/>
    </xf>
    <xf numFmtId="0" fontId="9" fillId="0" borderId="9" xfId="0" applyFont="1" applyBorder="1" applyAlignment="1">
      <alignment horizontal="right" vertical="center"/>
    </xf>
    <xf numFmtId="0" fontId="9" fillId="0" borderId="16" xfId="0" applyFont="1" applyBorder="1" applyAlignment="1">
      <alignment horizontal="right" vertical="center"/>
    </xf>
    <xf numFmtId="164" fontId="9" fillId="3" borderId="4" xfId="0" applyNumberFormat="1" applyFont="1" applyFill="1" applyBorder="1" applyAlignment="1">
      <alignment vertical="center"/>
    </xf>
    <xf numFmtId="164" fontId="9" fillId="0" borderId="0" xfId="0" applyNumberFormat="1" applyFont="1" applyFill="1" applyBorder="1" applyAlignment="1">
      <alignment horizontal="right" vertical="center" indent="4"/>
    </xf>
    <xf numFmtId="0" fontId="0" fillId="0" borderId="0" xfId="0" applyFill="1" applyBorder="1" applyAlignment="1">
      <alignment horizontal="left"/>
    </xf>
    <xf numFmtId="0" fontId="7" fillId="0" borderId="25" xfId="0" applyFont="1" applyBorder="1" applyAlignment="1">
      <alignment horizontal="right" vertical="center"/>
    </xf>
    <xf numFmtId="164" fontId="7" fillId="0" borderId="25" xfId="0" applyNumberFormat="1" applyFont="1" applyFill="1" applyBorder="1" applyAlignment="1">
      <alignment vertical="center"/>
    </xf>
    <xf numFmtId="166" fontId="0" fillId="0" borderId="0" xfId="0" applyNumberFormat="1" applyFill="1" applyAlignment="1">
      <alignment horizontal="left"/>
    </xf>
    <xf numFmtId="0" fontId="0" fillId="0" borderId="24" xfId="0" applyBorder="1"/>
    <xf numFmtId="0" fontId="0" fillId="0" borderId="26" xfId="0" applyBorder="1"/>
    <xf numFmtId="164" fontId="0" fillId="3" borderId="0" xfId="0" applyNumberFormat="1" applyFill="1" applyBorder="1"/>
    <xf numFmtId="164" fontId="0" fillId="3" borderId="0" xfId="4" applyNumberFormat="1" applyFont="1" applyFill="1" applyBorder="1"/>
    <xf numFmtId="10" fontId="0" fillId="3" borderId="0" xfId="4" applyNumberFormat="1" applyFont="1" applyFill="1" applyBorder="1"/>
    <xf numFmtId="164" fontId="0" fillId="0" borderId="27" xfId="0" applyNumberFormat="1" applyFill="1" applyBorder="1"/>
    <xf numFmtId="0" fontId="0" fillId="0" borderId="27" xfId="0" applyFill="1" applyBorder="1"/>
    <xf numFmtId="0" fontId="0" fillId="0" borderId="28" xfId="0" applyBorder="1"/>
    <xf numFmtId="164" fontId="0" fillId="3" borderId="25" xfId="0" applyNumberFormat="1" applyFill="1" applyBorder="1"/>
    <xf numFmtId="0" fontId="0" fillId="0" borderId="25" xfId="0" applyBorder="1"/>
    <xf numFmtId="10" fontId="0" fillId="3" borderId="25" xfId="4" applyNumberFormat="1" applyFont="1" applyFill="1" applyBorder="1"/>
    <xf numFmtId="0" fontId="0" fillId="0" borderId="29" xfId="0" applyBorder="1"/>
    <xf numFmtId="0" fontId="22" fillId="0" borderId="0" xfId="0" quotePrefix="1" applyFont="1"/>
    <xf numFmtId="0" fontId="22" fillId="0" borderId="0" xfId="0" applyFont="1"/>
    <xf numFmtId="164" fontId="2" fillId="4" borderId="1" xfId="0" applyNumberFormat="1" applyFont="1" applyFill="1" applyBorder="1" applyAlignment="1">
      <alignment horizontal="right"/>
    </xf>
    <xf numFmtId="0" fontId="0" fillId="0" borderId="0" xfId="0" applyBorder="1" applyAlignment="1">
      <alignment horizontal="center"/>
    </xf>
    <xf numFmtId="0" fontId="0" fillId="0" borderId="14" xfId="0" applyBorder="1"/>
    <xf numFmtId="164" fontId="0" fillId="3" borderId="24" xfId="0" applyNumberFormat="1" applyFill="1" applyBorder="1"/>
    <xf numFmtId="0" fontId="0" fillId="0" borderId="15" xfId="0" applyBorder="1"/>
    <xf numFmtId="10" fontId="0" fillId="0" borderId="27" xfId="0" applyNumberFormat="1" applyFill="1" applyBorder="1" applyAlignment="1">
      <alignment horizontal="left"/>
    </xf>
    <xf numFmtId="164" fontId="2" fillId="0" borderId="14" xfId="0" applyNumberFormat="1" applyFont="1" applyFill="1" applyBorder="1"/>
    <xf numFmtId="0" fontId="0" fillId="0" borderId="15" xfId="0" applyFill="1" applyBorder="1"/>
    <xf numFmtId="164" fontId="0" fillId="0" borderId="26" xfId="0" applyNumberFormat="1" applyFill="1" applyBorder="1"/>
    <xf numFmtId="164" fontId="5" fillId="0" borderId="26" xfId="0" applyNumberFormat="1" applyFont="1" applyFill="1" applyBorder="1"/>
    <xf numFmtId="0" fontId="5" fillId="0" borderId="26" xfId="0" applyFont="1" applyFill="1" applyBorder="1"/>
    <xf numFmtId="164" fontId="5" fillId="0" borderId="28" xfId="0" applyNumberFormat="1" applyFont="1" applyFill="1" applyBorder="1"/>
    <xf numFmtId="164" fontId="5" fillId="5" borderId="1" xfId="0" applyNumberFormat="1" applyFont="1" applyFill="1" applyBorder="1" applyAlignment="1">
      <alignment horizontal="right" vertical="center" wrapText="1"/>
    </xf>
    <xf numFmtId="164" fontId="5" fillId="5" borderId="1" xfId="0" applyNumberFormat="1" applyFont="1" applyFill="1" applyBorder="1" applyAlignment="1">
      <alignment wrapText="1"/>
    </xf>
    <xf numFmtId="164" fontId="5" fillId="5" borderId="1" xfId="0" applyNumberFormat="1" applyFont="1" applyFill="1" applyBorder="1" applyAlignment="1">
      <alignment horizontal="right" wrapText="1"/>
    </xf>
    <xf numFmtId="164" fontId="9" fillId="6" borderId="4" xfId="0" applyNumberFormat="1" applyFont="1" applyFill="1" applyBorder="1" applyAlignment="1">
      <alignment vertical="center"/>
    </xf>
    <xf numFmtId="10" fontId="9" fillId="6" borderId="4" xfId="4" applyNumberFormat="1" applyFont="1" applyFill="1" applyBorder="1" applyAlignment="1">
      <alignment vertical="center"/>
    </xf>
    <xf numFmtId="0" fontId="5" fillId="0" borderId="0" xfId="0" applyFont="1" applyBorder="1" applyAlignment="1">
      <alignment horizontal="right"/>
    </xf>
    <xf numFmtId="0" fontId="5" fillId="0" borderId="24" xfId="0" applyFont="1" applyBorder="1" applyAlignment="1">
      <alignment horizontal="right"/>
    </xf>
    <xf numFmtId="0" fontId="7" fillId="0" borderId="0" xfId="0" applyFont="1" applyBorder="1" applyAlignment="1">
      <alignment horizontal="right" vertical="center"/>
    </xf>
    <xf numFmtId="164" fontId="7" fillId="0" borderId="0" xfId="0" applyNumberFormat="1" applyFont="1" applyFill="1" applyBorder="1" applyAlignment="1">
      <alignment vertical="center"/>
    </xf>
    <xf numFmtId="164" fontId="0" fillId="7" borderId="0" xfId="0" applyNumberFormat="1" applyFill="1"/>
    <xf numFmtId="164" fontId="0" fillId="7" borderId="27" xfId="0" applyNumberFormat="1" applyFill="1" applyBorder="1"/>
    <xf numFmtId="10" fontId="9" fillId="7" borderId="4" xfId="4" applyNumberFormat="1" applyFont="1" applyFill="1" applyBorder="1" applyAlignment="1">
      <alignment vertical="center"/>
    </xf>
    <xf numFmtId="164" fontId="5" fillId="8" borderId="27" xfId="0" applyNumberFormat="1" applyFont="1" applyFill="1" applyBorder="1"/>
    <xf numFmtId="164" fontId="0" fillId="8" borderId="29" xfId="0" applyNumberFormat="1" applyFill="1" applyBorder="1"/>
    <xf numFmtId="164" fontId="5" fillId="9" borderId="18" xfId="0" applyNumberFormat="1" applyFont="1" applyFill="1" applyBorder="1" applyAlignment="1">
      <alignment horizontal="right"/>
    </xf>
    <xf numFmtId="0" fontId="4" fillId="0" borderId="16" xfId="0" applyFont="1" applyBorder="1"/>
    <xf numFmtId="167" fontId="4" fillId="0" borderId="3" xfId="1" applyNumberFormat="1" applyFont="1" applyBorder="1"/>
    <xf numFmtId="0" fontId="4" fillId="0" borderId="9" xfId="0" applyFont="1" applyBorder="1"/>
    <xf numFmtId="167" fontId="4" fillId="0" borderId="4" xfId="1" applyNumberFormat="1" applyFont="1" applyBorder="1"/>
    <xf numFmtId="0" fontId="4" fillId="0" borderId="22" xfId="0" applyFont="1" applyBorder="1"/>
    <xf numFmtId="164" fontId="4" fillId="0" borderId="3" xfId="0" applyNumberFormat="1" applyFont="1" applyBorder="1"/>
    <xf numFmtId="0" fontId="4" fillId="0" borderId="9" xfId="0" applyFont="1" applyFill="1" applyBorder="1"/>
    <xf numFmtId="164" fontId="4" fillId="0" borderId="4" xfId="0" applyNumberFormat="1" applyFont="1" applyBorder="1"/>
    <xf numFmtId="0" fontId="4" fillId="0" borderId="22" xfId="0" applyFont="1" applyFill="1" applyBorder="1"/>
    <xf numFmtId="164" fontId="4" fillId="8" borderId="23" xfId="0" applyNumberFormat="1" applyFont="1" applyFill="1" applyBorder="1"/>
    <xf numFmtId="164" fontId="5" fillId="0" borderId="0" xfId="0" applyNumberFormat="1" applyFont="1" applyFill="1" applyBorder="1"/>
    <xf numFmtId="168" fontId="0" fillId="0" borderId="0" xfId="4" applyNumberFormat="1" applyFont="1"/>
    <xf numFmtId="164" fontId="4" fillId="0" borderId="30" xfId="0" applyNumberFormat="1" applyFont="1" applyBorder="1"/>
    <xf numFmtId="10" fontId="4" fillId="7" borderId="23" xfId="4" applyNumberFormat="1" applyFont="1" applyFill="1" applyBorder="1"/>
    <xf numFmtId="164" fontId="4" fillId="7" borderId="4" xfId="0" applyNumberFormat="1" applyFont="1" applyFill="1" applyBorder="1"/>
    <xf numFmtId="0" fontId="5" fillId="0" borderId="0" xfId="0" applyFont="1"/>
    <xf numFmtId="10" fontId="4" fillId="10" borderId="23" xfId="4" applyNumberFormat="1" applyFont="1" applyFill="1" applyBorder="1"/>
    <xf numFmtId="164" fontId="5" fillId="9" borderId="0" xfId="0" applyNumberFormat="1" applyFont="1" applyFill="1" applyBorder="1" applyAlignment="1">
      <alignment horizontal="right"/>
    </xf>
    <xf numFmtId="164" fontId="5" fillId="11" borderId="18" xfId="0" applyNumberFormat="1" applyFont="1" applyFill="1" applyBorder="1" applyAlignment="1">
      <alignment horizontal="right"/>
    </xf>
    <xf numFmtId="0" fontId="3" fillId="0" borderId="6" xfId="0" applyFont="1" applyBorder="1" applyAlignment="1">
      <alignment vertical="center" wrapText="1"/>
    </xf>
    <xf numFmtId="164" fontId="5" fillId="0" borderId="1" xfId="0" applyNumberFormat="1" applyFont="1" applyBorder="1" applyAlignment="1">
      <alignment vertical="center" wrapText="1"/>
    </xf>
    <xf numFmtId="164" fontId="5" fillId="3" borderId="13" xfId="0" applyNumberFormat="1" applyFont="1" applyFill="1" applyBorder="1" applyAlignment="1">
      <alignment vertical="center" wrapText="1"/>
    </xf>
    <xf numFmtId="164" fontId="5" fillId="2" borderId="4" xfId="0" applyNumberFormat="1" applyFont="1" applyFill="1" applyBorder="1" applyAlignment="1">
      <alignment horizontal="right" vertical="center" wrapText="1"/>
    </xf>
    <xf numFmtId="0" fontId="7" fillId="0" borderId="0" xfId="0" applyFont="1" applyAlignment="1">
      <alignment horizontal="centerContinuous" vertical="center"/>
    </xf>
    <xf numFmtId="0" fontId="7" fillId="0" borderId="0" xfId="0" applyFont="1" applyAlignment="1">
      <alignment horizontal="center" vertical="center"/>
    </xf>
    <xf numFmtId="2" fontId="9" fillId="0" borderId="0" xfId="0" applyNumberFormat="1" applyFont="1" applyFill="1" applyBorder="1" applyAlignment="1">
      <alignment horizontal="right" vertical="center" indent="3"/>
    </xf>
    <xf numFmtId="0" fontId="9" fillId="0" borderId="22" xfId="0" applyFont="1" applyBorder="1" applyAlignment="1">
      <alignment horizontal="right" vertical="center"/>
    </xf>
    <xf numFmtId="164" fontId="9" fillId="3" borderId="23" xfId="0" applyNumberFormat="1" applyFont="1" applyFill="1" applyBorder="1" applyAlignment="1">
      <alignment vertical="center"/>
    </xf>
    <xf numFmtId="10" fontId="9" fillId="0" borderId="0" xfId="4" applyNumberFormat="1" applyFont="1" applyFill="1" applyBorder="1" applyAlignment="1">
      <alignment horizontal="right" vertical="center" indent="3"/>
    </xf>
    <xf numFmtId="164" fontId="9" fillId="8" borderId="4" xfId="0" applyNumberFormat="1" applyFont="1" applyFill="1" applyBorder="1" applyAlignment="1">
      <alignment vertical="center"/>
    </xf>
    <xf numFmtId="0" fontId="9" fillId="0" borderId="0" xfId="0" applyFont="1" applyBorder="1" applyAlignment="1">
      <alignment horizontal="right" vertical="center"/>
    </xf>
    <xf numFmtId="14" fontId="7" fillId="0" borderId="0" xfId="0" applyNumberFormat="1" applyFont="1" applyAlignment="1">
      <alignment horizontal="right" vertical="center"/>
    </xf>
    <xf numFmtId="0" fontId="2" fillId="0" borderId="0" xfId="0" applyFont="1" applyAlignment="1">
      <alignment horizontal="center" wrapText="1"/>
    </xf>
    <xf numFmtId="0" fontId="1" fillId="0" borderId="0" xfId="0" applyFont="1" applyAlignment="1">
      <alignment horizontal="center" wrapText="1"/>
    </xf>
    <xf numFmtId="164" fontId="1" fillId="0" borderId="0" xfId="0" applyNumberFormat="1" applyFont="1" applyAlignment="1">
      <alignment horizontal="right" wrapText="1"/>
    </xf>
    <xf numFmtId="164" fontId="2" fillId="0" borderId="0" xfId="0" applyNumberFormat="1" applyFont="1"/>
    <xf numFmtId="164" fontId="1" fillId="0" borderId="0" xfId="0" applyNumberFormat="1" applyFont="1" applyAlignment="1">
      <alignment horizontal="right" vertical="center" wrapText="1"/>
    </xf>
    <xf numFmtId="0" fontId="1" fillId="0" borderId="0" xfId="0" applyFont="1"/>
    <xf numFmtId="164" fontId="1" fillId="0" borderId="31" xfId="0" applyNumberFormat="1" applyFont="1" applyBorder="1" applyAlignment="1">
      <alignment horizontal="right" wrapText="1"/>
    </xf>
    <xf numFmtId="0" fontId="1" fillId="0" borderId="31" xfId="0" applyFont="1" applyBorder="1"/>
    <xf numFmtId="164" fontId="16" fillId="0" borderId="0" xfId="0" applyNumberFormat="1" applyFont="1" applyAlignment="1">
      <alignment horizontal="right" wrapText="1"/>
    </xf>
    <xf numFmtId="164" fontId="7" fillId="0" borderId="0" xfId="0" applyNumberFormat="1" applyFont="1" applyAlignment="1">
      <alignment horizontal="right"/>
    </xf>
    <xf numFmtId="164" fontId="10" fillId="0" borderId="0" xfId="0" applyNumberFormat="1" applyFont="1" applyAlignment="1">
      <alignment horizontal="left" vertical="center"/>
    </xf>
    <xf numFmtId="0" fontId="9" fillId="0" borderId="0" xfId="0" applyFont="1" applyAlignment="1">
      <alignment horizontal="left" vertical="center"/>
    </xf>
    <xf numFmtId="164" fontId="9" fillId="0" borderId="0" xfId="0" applyNumberFormat="1" applyFont="1" applyAlignment="1">
      <alignment horizontal="right" vertical="center"/>
    </xf>
    <xf numFmtId="164" fontId="9" fillId="0" borderId="0" xfId="0" applyNumberFormat="1" applyFont="1" applyAlignment="1">
      <alignment vertical="center"/>
    </xf>
    <xf numFmtId="10" fontId="9" fillId="0" borderId="0" xfId="0" applyNumberFormat="1" applyFont="1" applyAlignment="1">
      <alignment vertical="center"/>
    </xf>
    <xf numFmtId="164" fontId="9" fillId="0" borderId="0" xfId="0" applyNumberFormat="1" applyFont="1" applyAlignment="1">
      <alignment horizontal="right" vertical="center" indent="4"/>
    </xf>
    <xf numFmtId="164" fontId="7" fillId="0" borderId="0" xfId="0" applyNumberFormat="1" applyFont="1" applyAlignment="1">
      <alignment horizontal="right" vertical="center"/>
    </xf>
    <xf numFmtId="0" fontId="4" fillId="0" borderId="0" xfId="0" applyFont="1" applyAlignment="1">
      <alignment horizontal="left" vertical="center" wrapText="1"/>
    </xf>
    <xf numFmtId="0" fontId="4" fillId="0" borderId="0" xfId="0" applyFont="1" applyAlignment="1">
      <alignment horizontal="left" vertical="top" wrapText="1"/>
    </xf>
    <xf numFmtId="0" fontId="1" fillId="0" borderId="0" xfId="0" quotePrefix="1" applyFont="1"/>
    <xf numFmtId="164" fontId="9" fillId="7" borderId="4" xfId="0" applyNumberFormat="1" applyFont="1" applyFill="1" applyBorder="1" applyAlignment="1">
      <alignment vertical="center"/>
    </xf>
    <xf numFmtId="0" fontId="1" fillId="0" borderId="0" xfId="0" applyFont="1" applyFill="1" applyBorder="1"/>
    <xf numFmtId="0" fontId="1" fillId="0" borderId="0" xfId="0" applyFont="1" applyAlignment="1">
      <alignment vertical="top" wrapText="1"/>
    </xf>
    <xf numFmtId="0" fontId="4" fillId="0" borderId="0" xfId="0" applyFont="1" applyBorder="1" applyAlignment="1">
      <alignment horizontal="left" vertical="top" wrapText="1"/>
    </xf>
    <xf numFmtId="0" fontId="4" fillId="0" borderId="0" xfId="0" applyFont="1" applyBorder="1" applyAlignment="1">
      <alignment horizontal="left" vertical="center" wrapText="1"/>
    </xf>
    <xf numFmtId="0" fontId="5" fillId="7" borderId="0" xfId="0" applyFont="1" applyFill="1" applyAlignment="1">
      <alignment horizontal="left" wrapText="1"/>
    </xf>
    <xf numFmtId="0" fontId="0" fillId="7" borderId="0" xfId="0" applyFill="1" applyAlignment="1">
      <alignment horizontal="left" wrapText="1"/>
    </xf>
  </cellXfs>
  <cellStyles count="6">
    <cellStyle name="Comma" xfId="1" builtinId="3"/>
    <cellStyle name="Comma 2" xfId="2" xr:uid="{00000000-0005-0000-0000-000001000000}"/>
    <cellStyle name="Normal" xfId="0" builtinId="0"/>
    <cellStyle name="Normal 2" xfId="3" xr:uid="{00000000-0005-0000-0000-000003000000}"/>
    <cellStyle name="Percent" xfId="4" builtinId="5"/>
    <cellStyle name="Percent 2" xfId="5"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38"/>
  <sheetViews>
    <sheetView view="pageBreakPreview" zoomScaleNormal="100" zoomScaleSheetLayoutView="100" workbookViewId="0">
      <selection activeCell="B19" sqref="B19"/>
    </sheetView>
  </sheetViews>
  <sheetFormatPr defaultColWidth="9.109375" defaultRowHeight="13.2" x14ac:dyDescent="0.25"/>
  <cols>
    <col min="1" max="1" width="3.88671875" style="101" customWidth="1"/>
    <col min="2" max="2" width="92.44140625" style="23" customWidth="1"/>
    <col min="3" max="16384" width="9.109375" style="23"/>
  </cols>
  <sheetData>
    <row r="1" spans="1:2" ht="15.6" x14ac:dyDescent="0.25">
      <c r="A1" s="203" t="s">
        <v>0</v>
      </c>
      <c r="B1" s="203"/>
    </row>
    <row r="2" spans="1:2" ht="15.6" x14ac:dyDescent="0.25">
      <c r="A2" s="203"/>
      <c r="B2" s="204" t="s">
        <v>1</v>
      </c>
    </row>
    <row r="3" spans="1:2" ht="15.6" x14ac:dyDescent="0.25">
      <c r="A3" s="100" t="s">
        <v>2</v>
      </c>
    </row>
    <row r="4" spans="1:2" ht="66" x14ac:dyDescent="0.25">
      <c r="B4" s="102" t="s">
        <v>3</v>
      </c>
    </row>
    <row r="5" spans="1:2" ht="6" customHeight="1" x14ac:dyDescent="0.25">
      <c r="B5" s="102"/>
    </row>
    <row r="6" spans="1:2" ht="26.4" x14ac:dyDescent="0.25">
      <c r="B6" s="102" t="s">
        <v>4</v>
      </c>
    </row>
    <row r="7" spans="1:2" ht="6" customHeight="1" x14ac:dyDescent="0.25">
      <c r="B7" s="102"/>
    </row>
    <row r="8" spans="1:2" ht="39.6" x14ac:dyDescent="0.25">
      <c r="B8" s="102" t="s">
        <v>5</v>
      </c>
    </row>
    <row r="9" spans="1:2" ht="6" customHeight="1" x14ac:dyDescent="0.25">
      <c r="B9" s="102"/>
    </row>
    <row r="10" spans="1:2" ht="39.6" x14ac:dyDescent="0.25">
      <c r="B10" s="102" t="s">
        <v>6</v>
      </c>
    </row>
    <row r="11" spans="1:2" ht="6" customHeight="1" x14ac:dyDescent="0.25">
      <c r="B11" s="102"/>
    </row>
    <row r="12" spans="1:2" ht="168.75" customHeight="1" x14ac:dyDescent="0.25">
      <c r="B12" s="102" t="s">
        <v>7</v>
      </c>
    </row>
    <row r="13" spans="1:2" ht="15.6" x14ac:dyDescent="0.25">
      <c r="A13" s="100" t="s">
        <v>8</v>
      </c>
    </row>
    <row r="14" spans="1:2" x14ac:dyDescent="0.25">
      <c r="A14" s="103"/>
      <c r="B14" s="104" t="s">
        <v>9</v>
      </c>
    </row>
    <row r="15" spans="1:2" x14ac:dyDescent="0.25">
      <c r="A15" s="103"/>
      <c r="B15" s="104" t="s">
        <v>10</v>
      </c>
    </row>
    <row r="16" spans="1:2" x14ac:dyDescent="0.25">
      <c r="A16" s="103"/>
      <c r="B16" s="104" t="s">
        <v>11</v>
      </c>
    </row>
    <row r="17" spans="1:2" ht="52.8" x14ac:dyDescent="0.25">
      <c r="A17" s="103"/>
      <c r="B17" s="104" t="s">
        <v>12</v>
      </c>
    </row>
    <row r="18" spans="1:2" ht="26.4" x14ac:dyDescent="0.25">
      <c r="A18" s="103"/>
      <c r="B18" s="234" t="s">
        <v>177</v>
      </c>
    </row>
    <row r="19" spans="1:2" ht="39.6" x14ac:dyDescent="0.25">
      <c r="A19" s="103"/>
      <c r="B19" s="104" t="s">
        <v>13</v>
      </c>
    </row>
    <row r="20" spans="1:2" ht="15.6" x14ac:dyDescent="0.25">
      <c r="A20" s="100" t="s">
        <v>14</v>
      </c>
      <c r="B20" s="104"/>
    </row>
    <row r="21" spans="1:2" ht="39.6" x14ac:dyDescent="0.25">
      <c r="A21" s="103"/>
      <c r="B21" s="105" t="s">
        <v>15</v>
      </c>
    </row>
    <row r="22" spans="1:2" x14ac:dyDescent="0.25">
      <c r="A22" s="103"/>
      <c r="B22" s="104"/>
    </row>
    <row r="23" spans="1:2" x14ac:dyDescent="0.25">
      <c r="A23" s="103"/>
      <c r="B23" s="104"/>
    </row>
    <row r="24" spans="1:2" x14ac:dyDescent="0.25">
      <c r="A24" s="103"/>
      <c r="B24" s="104"/>
    </row>
    <row r="25" spans="1:2" x14ac:dyDescent="0.25">
      <c r="A25" s="103"/>
      <c r="B25" s="104"/>
    </row>
    <row r="26" spans="1:2" x14ac:dyDescent="0.25">
      <c r="A26" s="103"/>
      <c r="B26" s="104" t="s">
        <v>16</v>
      </c>
    </row>
    <row r="27" spans="1:2" x14ac:dyDescent="0.25">
      <c r="A27" s="103"/>
      <c r="B27" s="104"/>
    </row>
    <row r="28" spans="1:2" x14ac:dyDescent="0.25">
      <c r="A28" s="103"/>
      <c r="B28" s="104"/>
    </row>
    <row r="29" spans="1:2" x14ac:dyDescent="0.25">
      <c r="A29" s="103"/>
      <c r="B29" s="104"/>
    </row>
    <row r="30" spans="1:2" x14ac:dyDescent="0.25">
      <c r="A30" s="103"/>
      <c r="B30" s="104"/>
    </row>
    <row r="31" spans="1:2" x14ac:dyDescent="0.25">
      <c r="A31" s="103"/>
      <c r="B31" s="104"/>
    </row>
    <row r="32" spans="1:2" x14ac:dyDescent="0.25">
      <c r="A32" s="103"/>
      <c r="B32" s="104"/>
    </row>
    <row r="33" spans="1:2" x14ac:dyDescent="0.25">
      <c r="A33" s="103"/>
      <c r="B33" s="104"/>
    </row>
    <row r="34" spans="1:2" x14ac:dyDescent="0.25">
      <c r="A34" s="103"/>
      <c r="B34" s="104"/>
    </row>
    <row r="35" spans="1:2" x14ac:dyDescent="0.25">
      <c r="A35" s="103"/>
      <c r="B35" s="104"/>
    </row>
    <row r="36" spans="1:2" x14ac:dyDescent="0.25">
      <c r="A36" s="103"/>
      <c r="B36" s="104"/>
    </row>
    <row r="37" spans="1:2" x14ac:dyDescent="0.25">
      <c r="B37" s="102"/>
    </row>
    <row r="38" spans="1:2" x14ac:dyDescent="0.25">
      <c r="B38" s="102"/>
    </row>
  </sheetData>
  <phoneticPr fontId="4" type="noConversion"/>
  <printOptions horizontalCentered="1"/>
  <pageMargins left="0.5" right="0.5" top="0.5" bottom="1.5" header="0.25" footer="0.25"/>
  <pageSetup orientation="portrait"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457"/>
  <sheetViews>
    <sheetView tabSelected="1" view="pageBreakPreview" topLeftCell="A38" zoomScale="90" zoomScaleNormal="100" zoomScaleSheetLayoutView="90" workbookViewId="0">
      <selection activeCell="I56" sqref="I56"/>
    </sheetView>
  </sheetViews>
  <sheetFormatPr defaultRowHeight="13.2" x14ac:dyDescent="0.25"/>
  <cols>
    <col min="1" max="1" width="4.6640625" customWidth="1"/>
    <col min="2" max="2" width="50" style="1" customWidth="1"/>
    <col min="3" max="3" width="22" style="16" customWidth="1"/>
    <col min="4" max="4" width="26.33203125" style="3" customWidth="1"/>
    <col min="5" max="5" width="23.5546875" style="3" customWidth="1"/>
    <col min="6" max="6" width="25" style="1" customWidth="1"/>
    <col min="7" max="7" width="3" customWidth="1"/>
    <col min="8" max="8" width="30.6640625" customWidth="1"/>
    <col min="9" max="10" width="12.88671875" customWidth="1"/>
    <col min="11" max="11" width="16.33203125" customWidth="1"/>
    <col min="12" max="12" width="12.88671875" bestFit="1" customWidth="1"/>
    <col min="13" max="13" width="12.88671875" customWidth="1"/>
    <col min="14" max="14" width="10.33203125" customWidth="1"/>
    <col min="15" max="16" width="10.5546875" bestFit="1" customWidth="1"/>
  </cols>
  <sheetData>
    <row r="1" spans="1:13" s="23" customFormat="1" ht="38.25" customHeight="1" thickBot="1" x14ac:dyDescent="0.3">
      <c r="B1" s="72" t="s">
        <v>176</v>
      </c>
      <c r="C1" s="61"/>
      <c r="D1" s="55"/>
      <c r="E1" s="55"/>
      <c r="F1" s="71" t="s">
        <v>178</v>
      </c>
      <c r="G1" s="211"/>
    </row>
    <row r="2" spans="1:13" ht="52.8" x14ac:dyDescent="0.25">
      <c r="B2" s="91" t="s">
        <v>17</v>
      </c>
      <c r="C2" s="77" t="s">
        <v>18</v>
      </c>
      <c r="D2" s="19" t="s">
        <v>19</v>
      </c>
      <c r="E2" s="81" t="s">
        <v>20</v>
      </c>
      <c r="F2" s="20" t="s">
        <v>21</v>
      </c>
      <c r="G2" s="212"/>
      <c r="I2" s="237" t="s">
        <v>22</v>
      </c>
      <c r="J2" s="238"/>
      <c r="K2" s="238"/>
      <c r="L2" s="238"/>
      <c r="M2" s="238"/>
    </row>
    <row r="3" spans="1:13" x14ac:dyDescent="0.25">
      <c r="B3" s="118" t="s">
        <v>23</v>
      </c>
      <c r="C3" s="28"/>
      <c r="D3" s="6"/>
      <c r="E3" s="82"/>
      <c r="F3" s="21"/>
      <c r="G3" s="213"/>
    </row>
    <row r="4" spans="1:13" ht="12.75" customHeight="1" x14ac:dyDescent="0.25">
      <c r="A4">
        <v>1</v>
      </c>
      <c r="B4" s="67" t="s">
        <v>24</v>
      </c>
      <c r="C4" s="13"/>
      <c r="D4" s="7"/>
      <c r="E4" s="107">
        <f>C4-D4</f>
        <v>0</v>
      </c>
      <c r="F4" s="78"/>
      <c r="G4" s="214"/>
    </row>
    <row r="5" spans="1:13" ht="12.75" customHeight="1" x14ac:dyDescent="0.25">
      <c r="A5">
        <v>2</v>
      </c>
      <c r="B5" s="68" t="s">
        <v>25</v>
      </c>
      <c r="C5" s="69"/>
      <c r="D5" s="7"/>
      <c r="E5" s="107">
        <f>C5-D5</f>
        <v>0</v>
      </c>
      <c r="F5" s="78"/>
      <c r="G5" s="214"/>
    </row>
    <row r="6" spans="1:13" ht="12.75" customHeight="1" x14ac:dyDescent="0.25">
      <c r="A6">
        <v>3</v>
      </c>
      <c r="B6" s="68" t="s">
        <v>27</v>
      </c>
      <c r="C6" s="69"/>
      <c r="D6" s="7"/>
      <c r="E6" s="107">
        <f>C6-D6</f>
        <v>0</v>
      </c>
      <c r="F6" s="78"/>
      <c r="G6" s="214"/>
    </row>
    <row r="7" spans="1:13" ht="12.75" customHeight="1" x14ac:dyDescent="0.25">
      <c r="A7">
        <v>4</v>
      </c>
      <c r="B7" s="68" t="s">
        <v>29</v>
      </c>
      <c r="C7" s="69"/>
      <c r="D7" s="7"/>
      <c r="E7" s="107">
        <f>C7-D7</f>
        <v>0</v>
      </c>
      <c r="F7" s="78"/>
      <c r="G7" s="214"/>
    </row>
    <row r="8" spans="1:13" ht="15.6" x14ac:dyDescent="0.3">
      <c r="A8">
        <v>5</v>
      </c>
      <c r="B8" s="34" t="s">
        <v>31</v>
      </c>
      <c r="C8" s="106">
        <f>SUM(C4:C7)</f>
        <v>0</v>
      </c>
      <c r="D8" s="106">
        <f>SUM(D4:D7)</f>
        <v>0</v>
      </c>
      <c r="E8" s="106">
        <f>C8-D8</f>
        <v>0</v>
      </c>
      <c r="F8" s="108">
        <f>E8*C105</f>
        <v>0</v>
      </c>
      <c r="G8" s="215"/>
      <c r="H8" s="18" t="s">
        <v>32</v>
      </c>
    </row>
    <row r="9" spans="1:13" x14ac:dyDescent="0.25">
      <c r="B9" s="118" t="s">
        <v>33</v>
      </c>
      <c r="C9" s="28"/>
      <c r="D9" s="6"/>
      <c r="E9" s="82"/>
      <c r="F9" s="21"/>
      <c r="G9" s="213"/>
      <c r="H9" t="s">
        <v>34</v>
      </c>
      <c r="I9" t="s">
        <v>35</v>
      </c>
      <c r="K9" t="s">
        <v>36</v>
      </c>
      <c r="L9" t="s">
        <v>37</v>
      </c>
    </row>
    <row r="10" spans="1:13" x14ac:dyDescent="0.25">
      <c r="A10">
        <v>6</v>
      </c>
      <c r="B10" s="30" t="s">
        <v>38</v>
      </c>
      <c r="C10" s="29"/>
      <c r="D10" s="26"/>
      <c r="E10" s="107">
        <f>C10-D10</f>
        <v>0</v>
      </c>
      <c r="F10" s="108">
        <f>E10*C105</f>
        <v>0</v>
      </c>
      <c r="G10" s="215"/>
      <c r="H10" s="73">
        <f>C24+C4+C7</f>
        <v>0</v>
      </c>
      <c r="I10" s="73">
        <f>D24+D4+D7</f>
        <v>0</v>
      </c>
      <c r="J10" s="65"/>
      <c r="K10" s="73">
        <f>H10-I10</f>
        <v>0</v>
      </c>
      <c r="L10" t="s">
        <v>26</v>
      </c>
    </row>
    <row r="11" spans="1:13" x14ac:dyDescent="0.25">
      <c r="B11" s="38" t="s">
        <v>39</v>
      </c>
      <c r="C11" s="48"/>
      <c r="D11" s="6"/>
      <c r="E11" s="82"/>
      <c r="F11" s="21"/>
      <c r="G11" s="213"/>
      <c r="H11" s="73">
        <f>C43+C5+C6</f>
        <v>0</v>
      </c>
      <c r="I11" s="73">
        <f>D43+D5+D6</f>
        <v>0</v>
      </c>
      <c r="J11" s="65"/>
      <c r="K11" s="73">
        <f>H11-I11</f>
        <v>0</v>
      </c>
      <c r="L11" t="s">
        <v>28</v>
      </c>
    </row>
    <row r="12" spans="1:13" x14ac:dyDescent="0.25">
      <c r="A12">
        <v>7</v>
      </c>
      <c r="B12" s="31" t="s">
        <v>40</v>
      </c>
      <c r="C12" s="165"/>
      <c r="D12" s="166"/>
      <c r="E12" s="107">
        <f t="shared" ref="E12:E23" si="0">C12-D12</f>
        <v>0</v>
      </c>
      <c r="F12" s="78"/>
      <c r="G12" s="214"/>
      <c r="K12" s="58" t="s">
        <v>41</v>
      </c>
      <c r="L12" t="s">
        <v>42</v>
      </c>
    </row>
    <row r="13" spans="1:13" x14ac:dyDescent="0.25">
      <c r="A13">
        <v>8</v>
      </c>
      <c r="B13" s="31" t="s">
        <v>43</v>
      </c>
      <c r="C13" s="49"/>
      <c r="D13" s="7"/>
      <c r="E13" s="107">
        <f t="shared" si="0"/>
        <v>0</v>
      </c>
      <c r="F13" s="78"/>
      <c r="G13" s="214"/>
      <c r="H13" s="73">
        <f>C91</f>
        <v>0</v>
      </c>
      <c r="I13" s="73">
        <f>D91</f>
        <v>0</v>
      </c>
      <c r="J13" s="65"/>
      <c r="K13" s="73">
        <f>H13-I13</f>
        <v>0</v>
      </c>
      <c r="L13" t="s">
        <v>30</v>
      </c>
    </row>
    <row r="14" spans="1:13" x14ac:dyDescent="0.25">
      <c r="A14">
        <v>9</v>
      </c>
      <c r="B14" s="31" t="s">
        <v>44</v>
      </c>
      <c r="C14" s="49"/>
      <c r="D14" s="7"/>
      <c r="E14" s="107">
        <f t="shared" si="0"/>
        <v>0</v>
      </c>
      <c r="F14" s="78"/>
      <c r="G14" s="214"/>
      <c r="H14" s="73">
        <f>C96</f>
        <v>0</v>
      </c>
      <c r="I14" s="73">
        <f>D96</f>
        <v>0</v>
      </c>
      <c r="J14" s="65"/>
      <c r="K14" s="73">
        <f>H14-I14</f>
        <v>0</v>
      </c>
      <c r="L14" s="231" t="s">
        <v>172</v>
      </c>
    </row>
    <row r="15" spans="1:13" x14ac:dyDescent="0.25">
      <c r="A15">
        <v>10</v>
      </c>
      <c r="B15" s="31" t="s">
        <v>45</v>
      </c>
      <c r="C15" s="49"/>
      <c r="D15" s="7"/>
      <c r="E15" s="107">
        <f t="shared" si="0"/>
        <v>0</v>
      </c>
      <c r="F15" s="78"/>
      <c r="G15" s="214"/>
      <c r="H15" s="174">
        <f>C112</f>
        <v>0</v>
      </c>
      <c r="I15" s="174">
        <f>C113</f>
        <v>0</v>
      </c>
      <c r="K15" s="73">
        <f>H15-I15</f>
        <v>0</v>
      </c>
      <c r="L15" s="231" t="s">
        <v>173</v>
      </c>
    </row>
    <row r="16" spans="1:13" x14ac:dyDescent="0.25">
      <c r="A16">
        <v>11</v>
      </c>
      <c r="B16" s="31" t="s">
        <v>47</v>
      </c>
      <c r="C16" s="49"/>
      <c r="D16" s="7"/>
      <c r="E16" s="107">
        <f t="shared" si="0"/>
        <v>0</v>
      </c>
      <c r="F16" s="78"/>
      <c r="G16" s="214"/>
      <c r="K16" s="73">
        <f>SUM(K10:K15)</f>
        <v>0</v>
      </c>
      <c r="L16" s="18" t="s">
        <v>48</v>
      </c>
    </row>
    <row r="17" spans="1:13" x14ac:dyDescent="0.25">
      <c r="A17">
        <v>12</v>
      </c>
      <c r="B17" s="31" t="s">
        <v>49</v>
      </c>
      <c r="C17" s="13"/>
      <c r="D17" s="7"/>
      <c r="E17" s="107">
        <f t="shared" si="0"/>
        <v>0</v>
      </c>
      <c r="F17" s="78"/>
      <c r="G17" s="214"/>
      <c r="K17" s="73">
        <f>K16-D98</f>
        <v>0</v>
      </c>
      <c r="L17" s="18" t="s">
        <v>50</v>
      </c>
    </row>
    <row r="18" spans="1:13" x14ac:dyDescent="0.25">
      <c r="A18">
        <v>13</v>
      </c>
      <c r="B18" s="31" t="s">
        <v>51</v>
      </c>
      <c r="C18" s="13"/>
      <c r="D18" s="7"/>
      <c r="E18" s="107">
        <f t="shared" si="0"/>
        <v>0</v>
      </c>
      <c r="F18" s="78"/>
      <c r="G18" s="214"/>
    </row>
    <row r="19" spans="1:13" x14ac:dyDescent="0.25">
      <c r="A19">
        <v>14</v>
      </c>
      <c r="B19" s="31" t="s">
        <v>52</v>
      </c>
      <c r="C19" s="13"/>
      <c r="D19" s="7"/>
      <c r="E19" s="107">
        <f t="shared" si="0"/>
        <v>0</v>
      </c>
      <c r="F19" s="78"/>
      <c r="G19" s="214"/>
      <c r="H19" s="18" t="s">
        <v>53</v>
      </c>
    </row>
    <row r="20" spans="1:13" x14ac:dyDescent="0.25">
      <c r="A20">
        <v>15</v>
      </c>
      <c r="B20" s="33" t="s">
        <v>54</v>
      </c>
      <c r="C20" s="50"/>
      <c r="D20" s="7"/>
      <c r="E20" s="107">
        <f t="shared" si="0"/>
        <v>0</v>
      </c>
      <c r="F20" s="78"/>
      <c r="G20" s="214"/>
      <c r="H20" s="195" t="s">
        <v>55</v>
      </c>
      <c r="K20" t="s">
        <v>56</v>
      </c>
      <c r="L20" t="s">
        <v>37</v>
      </c>
    </row>
    <row r="21" spans="1:13" x14ac:dyDescent="0.25">
      <c r="A21">
        <v>16</v>
      </c>
      <c r="B21" s="30" t="s">
        <v>57</v>
      </c>
      <c r="C21" s="50"/>
      <c r="D21" s="7"/>
      <c r="E21" s="107">
        <f t="shared" si="0"/>
        <v>0</v>
      </c>
      <c r="F21" s="78"/>
      <c r="G21" s="214"/>
      <c r="H21" s="73">
        <f>E45</f>
        <v>0</v>
      </c>
      <c r="I21" s="65"/>
      <c r="J21" s="65"/>
      <c r="K21" s="73">
        <f>H21</f>
        <v>0</v>
      </c>
      <c r="L21" t="s">
        <v>58</v>
      </c>
    </row>
    <row r="22" spans="1:13" x14ac:dyDescent="0.25">
      <c r="A22">
        <v>17</v>
      </c>
      <c r="B22" s="30" t="s">
        <v>59</v>
      </c>
      <c r="C22" s="13"/>
      <c r="D22" s="7"/>
      <c r="E22" s="107">
        <f t="shared" si="0"/>
        <v>0</v>
      </c>
      <c r="F22" s="78"/>
      <c r="G22" s="214"/>
      <c r="H22" s="73">
        <f>E80</f>
        <v>0</v>
      </c>
      <c r="I22" s="65"/>
      <c r="J22" s="65"/>
      <c r="K22" s="73">
        <f>H22</f>
        <v>0</v>
      </c>
      <c r="L22" t="s">
        <v>60</v>
      </c>
    </row>
    <row r="23" spans="1:13" x14ac:dyDescent="0.25">
      <c r="A23">
        <v>18</v>
      </c>
      <c r="B23" s="30" t="s">
        <v>61</v>
      </c>
      <c r="C23" s="13"/>
      <c r="D23" s="7"/>
      <c r="E23" s="107">
        <f t="shared" si="0"/>
        <v>0</v>
      </c>
      <c r="F23" s="78"/>
      <c r="G23" s="214"/>
      <c r="K23" s="58" t="s">
        <v>46</v>
      </c>
      <c r="L23" t="s">
        <v>62</v>
      </c>
    </row>
    <row r="24" spans="1:13" ht="15.6" x14ac:dyDescent="0.3">
      <c r="A24">
        <v>19</v>
      </c>
      <c r="B24" s="34" t="s">
        <v>63</v>
      </c>
      <c r="C24" s="106">
        <f>SUM(C10:C23)</f>
        <v>0</v>
      </c>
      <c r="D24" s="109">
        <f>SUM(D10:D23)</f>
        <v>0</v>
      </c>
      <c r="E24" s="109">
        <f>C24-D24</f>
        <v>0</v>
      </c>
      <c r="F24" s="108">
        <f>E24*C105</f>
        <v>0</v>
      </c>
      <c r="G24" s="215"/>
      <c r="K24" s="73">
        <f>SUM(K21:K23)</f>
        <v>0</v>
      </c>
      <c r="L24" s="18" t="s">
        <v>64</v>
      </c>
    </row>
    <row r="25" spans="1:13" x14ac:dyDescent="0.25">
      <c r="B25" s="38" t="s">
        <v>65</v>
      </c>
      <c r="C25" s="12"/>
      <c r="D25" s="6"/>
      <c r="E25" s="82"/>
      <c r="F25" s="21"/>
      <c r="G25" s="213"/>
      <c r="K25" s="60">
        <v>0.2</v>
      </c>
      <c r="L25" s="18" t="s">
        <v>66</v>
      </c>
    </row>
    <row r="26" spans="1:13" x14ac:dyDescent="0.25">
      <c r="A26">
        <v>20</v>
      </c>
      <c r="B26" s="30" t="s">
        <v>67</v>
      </c>
      <c r="C26" s="167"/>
      <c r="D26" s="166"/>
      <c r="E26" s="82"/>
      <c r="F26" s="78"/>
      <c r="G26" s="214"/>
      <c r="K26" s="73">
        <f>IF(K24&gt;1250000,K24*K25,250000)</f>
        <v>250000</v>
      </c>
      <c r="L26" s="18" t="s">
        <v>68</v>
      </c>
    </row>
    <row r="27" spans="1:13" x14ac:dyDescent="0.25">
      <c r="A27">
        <v>21</v>
      </c>
      <c r="B27" s="37" t="s">
        <v>40</v>
      </c>
      <c r="C27" s="167"/>
      <c r="D27" s="166"/>
      <c r="E27" s="107">
        <f t="shared" ref="E27:E33" si="1">C27-D27</f>
        <v>0</v>
      </c>
      <c r="F27" s="78"/>
      <c r="G27" s="214"/>
    </row>
    <row r="28" spans="1:13" ht="13.8" thickBot="1" x14ac:dyDescent="0.3">
      <c r="A28">
        <v>22</v>
      </c>
      <c r="B28" s="199" t="s">
        <v>43</v>
      </c>
      <c r="C28" s="49"/>
      <c r="D28" s="200"/>
      <c r="E28" s="201">
        <f t="shared" si="1"/>
        <v>0</v>
      </c>
      <c r="F28" s="202"/>
      <c r="G28" s="216"/>
      <c r="K28" s="198">
        <f>ROUND(K17-K26,0)</f>
        <v>-250000</v>
      </c>
      <c r="L28" s="18" t="s">
        <v>69</v>
      </c>
    </row>
    <row r="29" spans="1:13" x14ac:dyDescent="0.25">
      <c r="A29">
        <v>23</v>
      </c>
      <c r="B29" s="37" t="s">
        <v>44</v>
      </c>
      <c r="C29" s="13"/>
      <c r="D29" s="7"/>
      <c r="E29" s="107">
        <f t="shared" si="1"/>
        <v>0</v>
      </c>
      <c r="F29" s="78"/>
      <c r="G29" s="214"/>
      <c r="K29" s="197"/>
      <c r="L29" s="18" t="s">
        <v>70</v>
      </c>
    </row>
    <row r="30" spans="1:13" x14ac:dyDescent="0.25">
      <c r="A30">
        <v>24</v>
      </c>
      <c r="B30" s="37" t="s">
        <v>45</v>
      </c>
      <c r="C30" s="49"/>
      <c r="D30" s="7"/>
      <c r="E30" s="107">
        <f t="shared" si="1"/>
        <v>0</v>
      </c>
      <c r="F30" s="78"/>
      <c r="G30" s="214"/>
      <c r="I30" s="151" t="s">
        <v>71</v>
      </c>
      <c r="J30" s="152"/>
      <c r="K30" s="152"/>
      <c r="L30" s="152"/>
      <c r="M30" s="152"/>
    </row>
    <row r="31" spans="1:13" x14ac:dyDescent="0.25">
      <c r="A31">
        <v>25</v>
      </c>
      <c r="B31" s="37" t="s">
        <v>47</v>
      </c>
      <c r="C31" s="49"/>
      <c r="D31" s="7"/>
      <c r="E31" s="107">
        <f t="shared" si="1"/>
        <v>0</v>
      </c>
      <c r="F31" s="78"/>
      <c r="G31" s="214"/>
      <c r="I31" s="151" t="s">
        <v>174</v>
      </c>
      <c r="J31" s="152"/>
      <c r="K31" s="152"/>
      <c r="L31" s="152"/>
      <c r="M31" s="152"/>
    </row>
    <row r="32" spans="1:13" x14ac:dyDescent="0.25">
      <c r="A32">
        <v>26</v>
      </c>
      <c r="B32" s="37" t="s">
        <v>72</v>
      </c>
      <c r="C32" s="49"/>
      <c r="D32" s="7"/>
      <c r="E32" s="107">
        <f t="shared" si="1"/>
        <v>0</v>
      </c>
      <c r="F32" s="78"/>
      <c r="G32" s="214"/>
      <c r="I32" s="152" t="s">
        <v>182</v>
      </c>
      <c r="J32" s="152"/>
      <c r="K32" s="152"/>
      <c r="L32" s="152"/>
      <c r="M32" s="152"/>
    </row>
    <row r="33" spans="1:13" x14ac:dyDescent="0.25">
      <c r="A33">
        <v>27</v>
      </c>
      <c r="B33" s="30" t="s">
        <v>73</v>
      </c>
      <c r="C33" s="110">
        <f>SUM(C27:C32)</f>
        <v>0</v>
      </c>
      <c r="D33" s="110">
        <f>SUM(D27:D32)</f>
        <v>0</v>
      </c>
      <c r="E33" s="110">
        <f t="shared" si="1"/>
        <v>0</v>
      </c>
      <c r="F33" s="78"/>
      <c r="G33" s="214"/>
      <c r="I33" s="152" t="s">
        <v>175</v>
      </c>
      <c r="J33" s="152"/>
      <c r="K33" s="152"/>
      <c r="L33" s="152"/>
      <c r="M33" s="152"/>
    </row>
    <row r="34" spans="1:13" ht="13.8" thickBot="1" x14ac:dyDescent="0.3">
      <c r="B34" s="35" t="s">
        <v>74</v>
      </c>
      <c r="C34" s="12"/>
      <c r="D34" s="6"/>
      <c r="E34" s="82"/>
      <c r="F34" s="78"/>
      <c r="G34" s="214"/>
      <c r="I34" s="152"/>
      <c r="J34" s="152"/>
      <c r="K34" s="152"/>
      <c r="L34" s="152"/>
      <c r="M34" s="152"/>
    </row>
    <row r="35" spans="1:13" x14ac:dyDescent="0.25">
      <c r="A35">
        <v>28</v>
      </c>
      <c r="B35" s="39" t="s">
        <v>75</v>
      </c>
      <c r="C35" s="29"/>
      <c r="D35" s="26"/>
      <c r="E35" s="107">
        <f t="shared" ref="E35:E42" si="2">C35-D35</f>
        <v>0</v>
      </c>
      <c r="F35" s="78"/>
      <c r="G35" s="214"/>
      <c r="H35" s="155"/>
      <c r="I35" s="171" t="s">
        <v>76</v>
      </c>
      <c r="J35" s="156">
        <f>C80</f>
        <v>0</v>
      </c>
      <c r="K35" s="139"/>
      <c r="L35" s="139"/>
      <c r="M35" s="157"/>
    </row>
    <row r="36" spans="1:13" x14ac:dyDescent="0.25">
      <c r="A36">
        <v>29</v>
      </c>
      <c r="B36" s="39" t="s">
        <v>77</v>
      </c>
      <c r="C36" s="29"/>
      <c r="D36" s="26"/>
      <c r="E36" s="107">
        <f t="shared" si="2"/>
        <v>0</v>
      </c>
      <c r="F36" s="78"/>
      <c r="G36" s="214"/>
      <c r="H36" s="62" t="s">
        <v>78</v>
      </c>
      <c r="I36" s="1"/>
      <c r="J36" s="154" t="s">
        <v>79</v>
      </c>
      <c r="K36" s="1" t="s">
        <v>80</v>
      </c>
      <c r="L36" s="170" t="s">
        <v>81</v>
      </c>
      <c r="M36" s="158">
        <v>0.1</v>
      </c>
    </row>
    <row r="37" spans="1:13" x14ac:dyDescent="0.25">
      <c r="A37">
        <v>30</v>
      </c>
      <c r="B37" s="39" t="s">
        <v>82</v>
      </c>
      <c r="C37" s="29"/>
      <c r="D37" s="7"/>
      <c r="E37" s="107">
        <f t="shared" si="2"/>
        <v>0</v>
      </c>
      <c r="F37" s="78"/>
      <c r="G37" s="214"/>
      <c r="H37" s="140" t="s">
        <v>67</v>
      </c>
      <c r="I37" s="141">
        <f>C4+SUM(C12:C16)</f>
        <v>0</v>
      </c>
      <c r="J37" s="142">
        <f>I37-(SUM(D12:D16))-D4</f>
        <v>0</v>
      </c>
      <c r="K37" s="143" t="e">
        <f>I37/J35</f>
        <v>#DIV/0!</v>
      </c>
      <c r="L37" s="141">
        <f>J35*M36</f>
        <v>0</v>
      </c>
      <c r="M37" s="144"/>
    </row>
    <row r="38" spans="1:13" x14ac:dyDescent="0.25">
      <c r="A38">
        <v>31</v>
      </c>
      <c r="B38" s="39" t="s">
        <v>83</v>
      </c>
      <c r="C38" s="29"/>
      <c r="D38" s="7"/>
      <c r="E38" s="107">
        <f t="shared" si="2"/>
        <v>0</v>
      </c>
      <c r="F38" s="78"/>
      <c r="G38" s="214"/>
      <c r="H38" s="140" t="s">
        <v>49</v>
      </c>
      <c r="I38" s="141">
        <f>C7+C17+C18</f>
        <v>0</v>
      </c>
      <c r="J38" s="1"/>
      <c r="K38" s="143" t="e">
        <f>I38/J35</f>
        <v>#DIV/0!</v>
      </c>
      <c r="L38" s="1"/>
      <c r="M38" s="145"/>
    </row>
    <row r="39" spans="1:13" x14ac:dyDescent="0.25">
      <c r="A39">
        <v>32</v>
      </c>
      <c r="B39" s="39" t="s">
        <v>84</v>
      </c>
      <c r="C39" s="29"/>
      <c r="D39" s="26"/>
      <c r="E39" s="107">
        <f t="shared" si="2"/>
        <v>0</v>
      </c>
      <c r="F39" s="78"/>
      <c r="G39" s="214"/>
      <c r="H39" s="140"/>
      <c r="I39" s="1"/>
      <c r="J39" s="1"/>
      <c r="K39" s="1"/>
      <c r="L39" s="1"/>
      <c r="M39" s="145"/>
    </row>
    <row r="40" spans="1:13" x14ac:dyDescent="0.25">
      <c r="A40">
        <v>33</v>
      </c>
      <c r="B40" s="39" t="s">
        <v>85</v>
      </c>
      <c r="C40" s="29"/>
      <c r="D40" s="26"/>
      <c r="E40" s="107">
        <f t="shared" si="2"/>
        <v>0</v>
      </c>
      <c r="F40" s="78"/>
      <c r="G40" s="214"/>
      <c r="H40" s="62" t="s">
        <v>86</v>
      </c>
      <c r="I40" s="1"/>
      <c r="J40" s="1" t="s">
        <v>79</v>
      </c>
      <c r="K40" s="1" t="s">
        <v>80</v>
      </c>
      <c r="L40" s="170" t="s">
        <v>87</v>
      </c>
      <c r="M40" s="158">
        <v>0.15</v>
      </c>
    </row>
    <row r="41" spans="1:13" x14ac:dyDescent="0.25">
      <c r="A41">
        <v>34</v>
      </c>
      <c r="B41" s="39" t="s">
        <v>88</v>
      </c>
      <c r="C41" s="29"/>
      <c r="D41" s="26"/>
      <c r="E41" s="107">
        <f t="shared" si="2"/>
        <v>0</v>
      </c>
      <c r="F41" s="78"/>
      <c r="G41" s="214"/>
      <c r="H41" s="140" t="s">
        <v>67</v>
      </c>
      <c r="I41" s="141">
        <f>C5+SUM(C27:C32)</f>
        <v>0</v>
      </c>
      <c r="J41" s="141">
        <f>I41-(SUM(D27:D32))-D5</f>
        <v>0</v>
      </c>
      <c r="K41" s="143" t="e">
        <f>I41/J35</f>
        <v>#DIV/0!</v>
      </c>
      <c r="L41" s="141">
        <f>J35*M40</f>
        <v>0</v>
      </c>
      <c r="M41" s="144"/>
    </row>
    <row r="42" spans="1:13" ht="13.8" thickBot="1" x14ac:dyDescent="0.3">
      <c r="A42">
        <v>35</v>
      </c>
      <c r="B42" s="39" t="s">
        <v>89</v>
      </c>
      <c r="C42" s="29"/>
      <c r="D42" s="26"/>
      <c r="E42" s="107">
        <f t="shared" si="2"/>
        <v>0</v>
      </c>
      <c r="F42" s="78"/>
      <c r="G42" s="214"/>
      <c r="H42" s="146" t="s">
        <v>49</v>
      </c>
      <c r="I42" s="147">
        <f>C6+SUM(C35:C42)</f>
        <v>0</v>
      </c>
      <c r="J42" s="148"/>
      <c r="K42" s="149" t="e">
        <f>I42/J35</f>
        <v>#DIV/0!</v>
      </c>
      <c r="L42" s="148"/>
      <c r="M42" s="150"/>
    </row>
    <row r="43" spans="1:13" ht="15.6" x14ac:dyDescent="0.3">
      <c r="A43">
        <v>36</v>
      </c>
      <c r="B43" s="34" t="s">
        <v>90</v>
      </c>
      <c r="C43" s="106">
        <f>C33+(SUM(C35:C42))</f>
        <v>0</v>
      </c>
      <c r="D43" s="106">
        <f>D33+(SUM(D35:D42))</f>
        <v>0</v>
      </c>
      <c r="E43" s="106">
        <f>E33+(SUM(E35:E42))</f>
        <v>0</v>
      </c>
      <c r="F43" s="108">
        <f>E43*C105</f>
        <v>0</v>
      </c>
      <c r="G43" s="215"/>
      <c r="I43" s="56"/>
      <c r="K43" s="70"/>
    </row>
    <row r="44" spans="1:13" x14ac:dyDescent="0.25">
      <c r="B44" s="38" t="s">
        <v>91</v>
      </c>
      <c r="C44" s="51"/>
      <c r="D44" s="9"/>
      <c r="E44" s="83"/>
      <c r="F44" s="22"/>
      <c r="G44" s="217"/>
      <c r="H44" s="59"/>
      <c r="I44" s="17"/>
      <c r="J44" s="58"/>
      <c r="K44" s="58"/>
    </row>
    <row r="45" spans="1:13" ht="13.8" thickBot="1" x14ac:dyDescent="0.3">
      <c r="A45">
        <v>37</v>
      </c>
      <c r="B45" s="36" t="s">
        <v>92</v>
      </c>
      <c r="C45" s="29"/>
      <c r="D45" s="8"/>
      <c r="E45" s="107">
        <f>C45-D45</f>
        <v>0</v>
      </c>
      <c r="F45" s="108">
        <f>E45*C105</f>
        <v>0</v>
      </c>
      <c r="G45" s="215"/>
      <c r="H45" s="18" t="s">
        <v>93</v>
      </c>
    </row>
    <row r="46" spans="1:13" x14ac:dyDescent="0.25">
      <c r="B46" s="40" t="s">
        <v>94</v>
      </c>
      <c r="C46" s="51"/>
      <c r="D46" s="9"/>
      <c r="E46" s="83"/>
      <c r="F46" s="78"/>
      <c r="G46" s="214"/>
      <c r="H46" s="180" t="s">
        <v>95</v>
      </c>
      <c r="I46" s="192">
        <f>C80</f>
        <v>0</v>
      </c>
    </row>
    <row r="47" spans="1:13" x14ac:dyDescent="0.25">
      <c r="A47">
        <v>38</v>
      </c>
      <c r="B47" s="41" t="s">
        <v>96</v>
      </c>
      <c r="C47" s="29"/>
      <c r="D47" s="10"/>
      <c r="E47" s="107">
        <f>C47-D47</f>
        <v>0</v>
      </c>
      <c r="F47" s="78"/>
      <c r="G47" s="214"/>
      <c r="H47" s="182" t="s">
        <v>97</v>
      </c>
      <c r="I47" s="187"/>
    </row>
    <row r="48" spans="1:13" ht="13.8" thickBot="1" x14ac:dyDescent="0.3">
      <c r="A48">
        <v>39</v>
      </c>
      <c r="B48" s="41" t="s">
        <v>98</v>
      </c>
      <c r="C48" s="29"/>
      <c r="D48" s="10"/>
      <c r="E48" s="107">
        <f>C48-D48</f>
        <v>0</v>
      </c>
      <c r="F48" s="78"/>
      <c r="G48" s="214"/>
      <c r="H48" s="184" t="s">
        <v>99</v>
      </c>
      <c r="I48" s="196" t="e">
        <f>ROUND(I47/I46,4)</f>
        <v>#DIV/0!</v>
      </c>
      <c r="K48" s="191"/>
    </row>
    <row r="49" spans="1:12" x14ac:dyDescent="0.25">
      <c r="A49">
        <v>40</v>
      </c>
      <c r="B49" s="41" t="s">
        <v>100</v>
      </c>
      <c r="C49" s="13"/>
      <c r="D49" s="10"/>
      <c r="E49" s="107">
        <f>C49-D49</f>
        <v>0</v>
      </c>
      <c r="F49" s="78"/>
      <c r="G49" s="214"/>
      <c r="H49" s="59"/>
      <c r="I49" s="17"/>
      <c r="J49" s="58"/>
      <c r="K49" s="58"/>
    </row>
    <row r="50" spans="1:12" ht="15.6" x14ac:dyDescent="0.3">
      <c r="A50">
        <v>41</v>
      </c>
      <c r="B50" s="42" t="s">
        <v>101</v>
      </c>
      <c r="C50" s="117">
        <f>SUM(C47:C49)</f>
        <v>0</v>
      </c>
      <c r="D50" s="111">
        <f>SUM(D47:D49)</f>
        <v>0</v>
      </c>
      <c r="E50" s="111">
        <f>SUM(E47:E49)</f>
        <v>0</v>
      </c>
      <c r="F50" s="108">
        <f>E50*C105</f>
        <v>0</v>
      </c>
      <c r="G50" s="215"/>
      <c r="H50" s="59"/>
      <c r="I50" s="17"/>
      <c r="J50" s="58"/>
      <c r="K50" s="58"/>
    </row>
    <row r="51" spans="1:12" s="18" customFormat="1" ht="13.8" thickBot="1" x14ac:dyDescent="0.3">
      <c r="A51"/>
      <c r="B51" s="40" t="s">
        <v>56</v>
      </c>
      <c r="C51" s="51"/>
      <c r="D51" s="9"/>
      <c r="E51" s="83"/>
      <c r="F51" s="22"/>
      <c r="G51" s="217"/>
      <c r="H51" s="18" t="s">
        <v>183</v>
      </c>
      <c r="I51" s="56"/>
      <c r="J51" s="56"/>
      <c r="K51"/>
      <c r="L51"/>
    </row>
    <row r="52" spans="1:12" x14ac:dyDescent="0.25">
      <c r="A52">
        <v>42</v>
      </c>
      <c r="B52" s="119" t="s">
        <v>76</v>
      </c>
      <c r="C52" s="52"/>
      <c r="D52" s="10"/>
      <c r="E52" s="83"/>
      <c r="F52" s="22"/>
      <c r="G52" s="217"/>
      <c r="H52" s="180" t="s">
        <v>130</v>
      </c>
      <c r="I52" s="181">
        <v>0</v>
      </c>
    </row>
    <row r="53" spans="1:12" x14ac:dyDescent="0.25">
      <c r="A53">
        <v>43</v>
      </c>
      <c r="B53" s="119" t="s">
        <v>102</v>
      </c>
      <c r="C53" s="52"/>
      <c r="D53" s="8"/>
      <c r="E53" s="84"/>
      <c r="F53" s="22"/>
      <c r="G53" s="217"/>
      <c r="H53" s="182" t="s">
        <v>179</v>
      </c>
      <c r="I53" s="183">
        <v>0</v>
      </c>
    </row>
    <row r="54" spans="1:12" ht="13.8" thickBot="1" x14ac:dyDescent="0.3">
      <c r="A54">
        <v>44</v>
      </c>
      <c r="B54" s="119" t="s">
        <v>103</v>
      </c>
      <c r="C54" s="52"/>
      <c r="D54" s="10"/>
      <c r="E54" s="82"/>
      <c r="F54" s="78"/>
      <c r="G54" s="214"/>
      <c r="H54" s="184" t="s">
        <v>133</v>
      </c>
      <c r="I54" s="193" t="e">
        <f>I53/I52</f>
        <v>#DIV/0!</v>
      </c>
    </row>
    <row r="55" spans="1:12" x14ac:dyDescent="0.25">
      <c r="A55">
        <v>45</v>
      </c>
      <c r="B55" s="119" t="s">
        <v>104</v>
      </c>
      <c r="C55" s="52"/>
      <c r="D55" s="10"/>
      <c r="E55" s="82"/>
      <c r="F55" s="78"/>
      <c r="G55" s="214"/>
      <c r="H55" s="180" t="s">
        <v>135</v>
      </c>
      <c r="I55" s="185"/>
    </row>
    <row r="56" spans="1:12" x14ac:dyDescent="0.25">
      <c r="A56">
        <v>46</v>
      </c>
      <c r="B56" s="120" t="s">
        <v>105</v>
      </c>
      <c r="C56" s="52"/>
      <c r="D56" s="10"/>
      <c r="E56" s="82"/>
      <c r="F56" s="78"/>
      <c r="G56" s="214"/>
      <c r="H56" s="186" t="s">
        <v>137</v>
      </c>
      <c r="I56" s="187"/>
    </row>
    <row r="57" spans="1:12" x14ac:dyDescent="0.25">
      <c r="A57">
        <v>47</v>
      </c>
      <c r="B57" s="120" t="s">
        <v>106</v>
      </c>
      <c r="C57" s="52"/>
      <c r="D57" s="10"/>
      <c r="E57" s="82"/>
      <c r="F57" s="78"/>
      <c r="G57" s="214"/>
      <c r="H57" s="186" t="s">
        <v>139</v>
      </c>
      <c r="I57" s="194">
        <f>I55-I56</f>
        <v>0</v>
      </c>
    </row>
    <row r="58" spans="1:12" ht="13.8" thickBot="1" x14ac:dyDescent="0.3">
      <c r="A58">
        <v>48</v>
      </c>
      <c r="B58" s="120" t="s">
        <v>107</v>
      </c>
      <c r="C58" s="52"/>
      <c r="D58" s="10"/>
      <c r="E58" s="82"/>
      <c r="F58" s="78"/>
      <c r="G58" s="218"/>
      <c r="H58" s="188" t="s">
        <v>141</v>
      </c>
      <c r="I58" s="189" t="e">
        <f>ROUND(I57*I54,0)</f>
        <v>#DIV/0!</v>
      </c>
    </row>
    <row r="59" spans="1:12" x14ac:dyDescent="0.25">
      <c r="A59">
        <v>49</v>
      </c>
      <c r="B59" s="120" t="s">
        <v>108</v>
      </c>
      <c r="C59" s="52"/>
      <c r="D59" s="10"/>
      <c r="E59" s="82"/>
      <c r="F59" s="78"/>
      <c r="G59" s="218"/>
    </row>
    <row r="60" spans="1:12" x14ac:dyDescent="0.25">
      <c r="A60">
        <v>50</v>
      </c>
      <c r="B60" s="120" t="s">
        <v>109</v>
      </c>
      <c r="C60" s="52"/>
      <c r="D60" s="10"/>
      <c r="E60" s="82"/>
      <c r="F60" s="78"/>
      <c r="G60" s="218"/>
      <c r="H60" s="56"/>
    </row>
    <row r="61" spans="1:12" x14ac:dyDescent="0.25">
      <c r="A61">
        <v>51</v>
      </c>
      <c r="B61" s="120" t="s">
        <v>110</v>
      </c>
      <c r="C61" s="52"/>
      <c r="D61" s="10"/>
      <c r="E61" s="82"/>
      <c r="F61" s="78"/>
      <c r="G61" s="214"/>
      <c r="H61" s="56"/>
    </row>
    <row r="62" spans="1:12" x14ac:dyDescent="0.25">
      <c r="A62">
        <v>52</v>
      </c>
      <c r="B62" s="120" t="s">
        <v>111</v>
      </c>
      <c r="C62" s="52"/>
      <c r="D62" s="10"/>
      <c r="E62" s="82"/>
      <c r="F62" s="78"/>
      <c r="G62" s="218"/>
      <c r="H62" s="56"/>
    </row>
    <row r="63" spans="1:12" x14ac:dyDescent="0.25">
      <c r="A63">
        <v>53</v>
      </c>
      <c r="B63" s="120" t="s">
        <v>112</v>
      </c>
      <c r="C63" s="52"/>
      <c r="D63" s="10"/>
      <c r="E63" s="82"/>
      <c r="F63" s="78"/>
      <c r="G63" s="214"/>
      <c r="H63" s="56"/>
    </row>
    <row r="64" spans="1:12" x14ac:dyDescent="0.25">
      <c r="A64">
        <v>54</v>
      </c>
      <c r="B64" s="120" t="s">
        <v>113</v>
      </c>
      <c r="C64" s="52"/>
      <c r="D64" s="10"/>
      <c r="E64" s="82"/>
      <c r="F64" s="78"/>
      <c r="G64" s="214"/>
      <c r="H64" s="56"/>
    </row>
    <row r="65" spans="1:9" s="17" customFormat="1" x14ac:dyDescent="0.25">
      <c r="A65">
        <v>55</v>
      </c>
      <c r="B65" s="120" t="s">
        <v>114</v>
      </c>
      <c r="C65" s="52"/>
      <c r="D65" s="10"/>
      <c r="E65" s="82"/>
      <c r="F65" s="78"/>
      <c r="G65" s="218"/>
      <c r="H65" s="56"/>
    </row>
    <row r="66" spans="1:9" x14ac:dyDescent="0.25">
      <c r="A66">
        <v>56</v>
      </c>
      <c r="B66" s="120" t="s">
        <v>115</v>
      </c>
      <c r="C66" s="52"/>
      <c r="D66" s="10"/>
      <c r="E66" s="82"/>
      <c r="F66" s="78"/>
      <c r="G66" s="218"/>
      <c r="H66" s="56"/>
      <c r="I66" s="56"/>
    </row>
    <row r="67" spans="1:9" x14ac:dyDescent="0.25">
      <c r="A67">
        <v>57</v>
      </c>
      <c r="B67" s="120" t="s">
        <v>116</v>
      </c>
      <c r="C67" s="52"/>
      <c r="D67" s="10"/>
      <c r="E67" s="82"/>
      <c r="F67" s="78"/>
      <c r="G67" s="218"/>
      <c r="H67" s="56"/>
      <c r="I67" s="56"/>
    </row>
    <row r="68" spans="1:9" x14ac:dyDescent="0.25">
      <c r="A68">
        <v>58</v>
      </c>
      <c r="B68" s="120" t="s">
        <v>117</v>
      </c>
      <c r="C68" s="52"/>
      <c r="D68" s="10"/>
      <c r="E68" s="82"/>
      <c r="F68" s="78"/>
      <c r="G68" s="218"/>
      <c r="H68" s="56"/>
      <c r="I68" s="56"/>
    </row>
    <row r="69" spans="1:9" x14ac:dyDescent="0.25">
      <c r="A69">
        <v>59</v>
      </c>
      <c r="B69" s="120" t="s">
        <v>118</v>
      </c>
      <c r="C69" s="52"/>
      <c r="D69" s="10"/>
      <c r="E69" s="82"/>
      <c r="F69" s="78"/>
      <c r="G69" s="218"/>
    </row>
    <row r="70" spans="1:9" x14ac:dyDescent="0.25">
      <c r="A70">
        <v>60</v>
      </c>
      <c r="B70" s="120" t="s">
        <v>119</v>
      </c>
      <c r="C70" s="52"/>
      <c r="D70" s="10"/>
      <c r="E70" s="82"/>
      <c r="F70" s="78"/>
      <c r="G70" s="218"/>
    </row>
    <row r="71" spans="1:9" x14ac:dyDescent="0.25">
      <c r="A71">
        <v>61</v>
      </c>
      <c r="B71" s="120" t="s">
        <v>120</v>
      </c>
      <c r="C71" s="52"/>
      <c r="D71" s="10"/>
      <c r="E71" s="82"/>
      <c r="F71" s="78"/>
      <c r="G71" s="218"/>
    </row>
    <row r="72" spans="1:9" x14ac:dyDescent="0.25">
      <c r="A72">
        <v>62</v>
      </c>
      <c r="B72" s="120" t="s">
        <v>121</v>
      </c>
      <c r="C72" s="52"/>
      <c r="D72" s="10"/>
      <c r="E72" s="82"/>
      <c r="F72" s="78"/>
      <c r="G72" s="218"/>
    </row>
    <row r="73" spans="1:9" x14ac:dyDescent="0.25">
      <c r="A73">
        <v>63</v>
      </c>
      <c r="B73" s="120" t="s">
        <v>122</v>
      </c>
      <c r="C73" s="52"/>
      <c r="D73" s="10"/>
      <c r="E73" s="82"/>
      <c r="F73" s="78"/>
      <c r="G73" s="218"/>
      <c r="H73" s="56"/>
    </row>
    <row r="74" spans="1:9" x14ac:dyDescent="0.25">
      <c r="A74">
        <v>64</v>
      </c>
      <c r="B74" s="120" t="s">
        <v>123</v>
      </c>
      <c r="C74" s="52"/>
      <c r="D74" s="10"/>
      <c r="E74" s="82"/>
      <c r="F74" s="78"/>
      <c r="G74" s="218"/>
      <c r="H74" s="56"/>
    </row>
    <row r="75" spans="1:9" x14ac:dyDescent="0.25">
      <c r="A75">
        <v>65</v>
      </c>
      <c r="B75" s="120" t="s">
        <v>124</v>
      </c>
      <c r="C75" s="52"/>
      <c r="D75" s="10"/>
      <c r="E75" s="82"/>
      <c r="F75" s="78"/>
      <c r="G75" s="218"/>
      <c r="H75" s="56"/>
    </row>
    <row r="76" spans="1:9" x14ac:dyDescent="0.25">
      <c r="A76">
        <v>66</v>
      </c>
      <c r="B76" s="120" t="s">
        <v>125</v>
      </c>
      <c r="C76" s="52"/>
      <c r="D76" s="10"/>
      <c r="E76" s="82"/>
      <c r="F76" s="78"/>
      <c r="G76" s="218"/>
      <c r="H76" s="56"/>
    </row>
    <row r="77" spans="1:9" x14ac:dyDescent="0.25">
      <c r="A77">
        <v>67</v>
      </c>
      <c r="B77" s="121" t="s">
        <v>126</v>
      </c>
      <c r="C77" s="52"/>
      <c r="D77" s="10"/>
      <c r="E77" s="82"/>
      <c r="F77" s="78"/>
      <c r="G77" s="214"/>
      <c r="H77" s="56"/>
    </row>
    <row r="78" spans="1:9" x14ac:dyDescent="0.25">
      <c r="A78">
        <v>68</v>
      </c>
      <c r="B78" s="120" t="s">
        <v>127</v>
      </c>
      <c r="C78" s="52"/>
      <c r="D78" s="10"/>
      <c r="E78" s="82"/>
      <c r="F78" s="78"/>
      <c r="G78" s="218"/>
      <c r="H78" s="56"/>
      <c r="I78" s="56"/>
    </row>
    <row r="79" spans="1:9" x14ac:dyDescent="0.25">
      <c r="A79">
        <v>69</v>
      </c>
      <c r="B79" s="120" t="s">
        <v>128</v>
      </c>
      <c r="C79" s="52"/>
      <c r="D79" s="10"/>
      <c r="E79" s="82"/>
      <c r="F79" s="78"/>
      <c r="G79" s="218"/>
      <c r="H79" s="56"/>
      <c r="I79" s="56"/>
    </row>
    <row r="80" spans="1:9" ht="15.6" x14ac:dyDescent="0.3">
      <c r="A80">
        <v>70</v>
      </c>
      <c r="B80" s="42" t="s">
        <v>76</v>
      </c>
      <c r="C80" s="153">
        <f>SUM(C52:C79)</f>
        <v>0</v>
      </c>
      <c r="D80" s="106">
        <f>SUM(D52:D79)</f>
        <v>0</v>
      </c>
      <c r="E80" s="106">
        <f>C80-D80</f>
        <v>0</v>
      </c>
      <c r="F80" s="112">
        <f>E80*C105</f>
        <v>0</v>
      </c>
      <c r="G80" s="215"/>
    </row>
    <row r="81" spans="1:10" ht="15.6" x14ac:dyDescent="0.3">
      <c r="B81" s="43" t="s">
        <v>129</v>
      </c>
      <c r="C81" s="53"/>
      <c r="D81" s="9"/>
      <c r="E81" s="83"/>
      <c r="F81" s="22"/>
      <c r="G81" s="219"/>
      <c r="H81" s="190"/>
      <c r="I81" s="56"/>
      <c r="J81" s="56"/>
    </row>
    <row r="82" spans="1:10" x14ac:dyDescent="0.25">
      <c r="A82">
        <v>71</v>
      </c>
      <c r="B82" s="44"/>
      <c r="C82" s="52"/>
      <c r="D82" s="52"/>
      <c r="E82" s="107">
        <f>C82-D82</f>
        <v>0</v>
      </c>
      <c r="F82" s="79"/>
      <c r="G82" s="220"/>
    </row>
    <row r="83" spans="1:10" x14ac:dyDescent="0.25">
      <c r="A83">
        <v>72</v>
      </c>
      <c r="B83" s="44"/>
      <c r="C83" s="52"/>
      <c r="D83" s="52"/>
      <c r="E83" s="107">
        <f>C83-D83</f>
        <v>0</v>
      </c>
      <c r="F83" s="79"/>
      <c r="G83" s="220"/>
    </row>
    <row r="84" spans="1:10" x14ac:dyDescent="0.25">
      <c r="A84">
        <v>73</v>
      </c>
      <c r="B84" s="44"/>
      <c r="C84" s="52"/>
      <c r="D84" s="52"/>
      <c r="E84" s="107">
        <f>C84-D84</f>
        <v>0</v>
      </c>
      <c r="F84" s="79"/>
      <c r="G84" s="220"/>
    </row>
    <row r="85" spans="1:10" ht="18" x14ac:dyDescent="0.3">
      <c r="A85">
        <v>74</v>
      </c>
      <c r="B85" s="34" t="s">
        <v>131</v>
      </c>
      <c r="C85" s="106">
        <f>SUM(C82:C84)</f>
        <v>0</v>
      </c>
      <c r="D85" s="106">
        <f>SUM(D82:D84)</f>
        <v>0</v>
      </c>
      <c r="E85" s="113">
        <f>C85-D85</f>
        <v>0</v>
      </c>
      <c r="F85" s="108">
        <f>E85*C105</f>
        <v>0</v>
      </c>
      <c r="G85" s="215"/>
    </row>
    <row r="86" spans="1:10" x14ac:dyDescent="0.25">
      <c r="B86" s="40" t="s">
        <v>132</v>
      </c>
      <c r="C86" s="48"/>
      <c r="D86" s="9"/>
      <c r="E86" s="83"/>
      <c r="F86" s="22"/>
      <c r="G86" s="217"/>
    </row>
    <row r="87" spans="1:10" x14ac:dyDescent="0.25">
      <c r="A87">
        <v>75</v>
      </c>
      <c r="B87" s="31" t="s">
        <v>134</v>
      </c>
      <c r="C87" s="52"/>
      <c r="D87" s="10"/>
      <c r="E87" s="107">
        <f>C87-D87</f>
        <v>0</v>
      </c>
      <c r="F87" s="22"/>
      <c r="G87" s="217"/>
    </row>
    <row r="88" spans="1:10" x14ac:dyDescent="0.25">
      <c r="A88">
        <v>76</v>
      </c>
      <c r="B88" s="31" t="s">
        <v>136</v>
      </c>
      <c r="C88" s="52"/>
      <c r="D88" s="10"/>
      <c r="E88" s="107">
        <f>C88-D88</f>
        <v>0</v>
      </c>
      <c r="F88" s="22"/>
      <c r="G88" s="217"/>
    </row>
    <row r="89" spans="1:10" x14ac:dyDescent="0.25">
      <c r="A89">
        <v>77</v>
      </c>
      <c r="B89" s="31" t="s">
        <v>138</v>
      </c>
      <c r="C89" s="52"/>
      <c r="D89" s="10"/>
      <c r="E89" s="107">
        <f>C89-D89</f>
        <v>0</v>
      </c>
      <c r="F89" s="78"/>
      <c r="G89" s="214"/>
    </row>
    <row r="90" spans="1:10" x14ac:dyDescent="0.25">
      <c r="A90">
        <v>78</v>
      </c>
      <c r="B90" s="31" t="s">
        <v>140</v>
      </c>
      <c r="C90" s="52"/>
      <c r="D90" s="10"/>
      <c r="E90" s="107">
        <f>C90-D90</f>
        <v>0</v>
      </c>
      <c r="F90" s="78"/>
      <c r="G90" s="214"/>
    </row>
    <row r="91" spans="1:10" ht="15.6" x14ac:dyDescent="0.3">
      <c r="B91" s="34" t="s">
        <v>142</v>
      </c>
      <c r="C91" s="106">
        <f>SUM(C87:C90)</f>
        <v>0</v>
      </c>
      <c r="D91" s="85">
        <f>SUM(D87:D90)</f>
        <v>0</v>
      </c>
      <c r="E91" s="114">
        <f>+C91-D91</f>
        <v>0</v>
      </c>
      <c r="F91" s="112">
        <f>E91*C105</f>
        <v>0</v>
      </c>
      <c r="G91" s="215"/>
    </row>
    <row r="92" spans="1:10" x14ac:dyDescent="0.25">
      <c r="B92" s="45" t="s">
        <v>143</v>
      </c>
      <c r="C92" s="54"/>
      <c r="D92" s="9"/>
      <c r="E92" s="83"/>
      <c r="F92" s="22"/>
      <c r="G92" s="217"/>
    </row>
    <row r="93" spans="1:10" x14ac:dyDescent="0.25">
      <c r="A93">
        <v>79</v>
      </c>
      <c r="B93" s="32" t="s">
        <v>144</v>
      </c>
      <c r="C93" s="14"/>
      <c r="D93" s="14"/>
      <c r="E93" s="107">
        <f>C93-D93</f>
        <v>0</v>
      </c>
      <c r="F93" s="22"/>
      <c r="G93" s="217"/>
    </row>
    <row r="94" spans="1:10" x14ac:dyDescent="0.25">
      <c r="A94">
        <v>80</v>
      </c>
      <c r="B94" s="32" t="s">
        <v>145</v>
      </c>
      <c r="C94" s="14"/>
      <c r="D94" s="10"/>
      <c r="E94" s="107">
        <f>C94-D94</f>
        <v>0</v>
      </c>
      <c r="F94" s="22"/>
      <c r="G94" s="217"/>
    </row>
    <row r="95" spans="1:10" x14ac:dyDescent="0.25">
      <c r="A95">
        <v>81</v>
      </c>
      <c r="B95" s="32" t="s">
        <v>146</v>
      </c>
      <c r="C95" s="14"/>
      <c r="D95" s="10"/>
      <c r="E95" s="107">
        <f>C95-D95</f>
        <v>0</v>
      </c>
      <c r="F95" s="22"/>
      <c r="G95" s="217"/>
    </row>
    <row r="96" spans="1:10" x14ac:dyDescent="0.25">
      <c r="A96">
        <v>82</v>
      </c>
      <c r="B96" s="46" t="s">
        <v>147</v>
      </c>
      <c r="C96" s="106">
        <f>SUM(C93:C95)</f>
        <v>0</v>
      </c>
      <c r="D96" s="85">
        <f>SUM(D93:D95)</f>
        <v>0</v>
      </c>
      <c r="E96" s="114">
        <f>C96-D96</f>
        <v>0</v>
      </c>
      <c r="F96" s="112">
        <f>E96*C105</f>
        <v>0</v>
      </c>
      <c r="G96" s="215"/>
    </row>
    <row r="97" spans="1:13" x14ac:dyDescent="0.25">
      <c r="B97" s="40"/>
      <c r="C97" s="48"/>
      <c r="D97" s="9" t="s">
        <v>16</v>
      </c>
      <c r="E97" s="83"/>
      <c r="F97" s="22"/>
      <c r="G97" s="217"/>
    </row>
    <row r="98" spans="1:13" ht="16.2" thickBot="1" x14ac:dyDescent="0.35">
      <c r="A98">
        <v>83</v>
      </c>
      <c r="B98" s="96" t="s">
        <v>148</v>
      </c>
      <c r="C98" s="97"/>
      <c r="D98" s="179">
        <v>0</v>
      </c>
      <c r="E98" s="107">
        <f>C98-D98</f>
        <v>0</v>
      </c>
      <c r="F98" s="22"/>
      <c r="G98" s="221"/>
    </row>
    <row r="99" spans="1:13" ht="16.2" thickBot="1" x14ac:dyDescent="0.35">
      <c r="A99">
        <v>84</v>
      </c>
      <c r="B99" s="47" t="s">
        <v>149</v>
      </c>
      <c r="C99" s="115">
        <f>C96+C91+C80+C50+C43+C24+C8</f>
        <v>0</v>
      </c>
      <c r="D99" s="115">
        <f>D96+D91+D80+D50+D43+D24+D45+D8+D98</f>
        <v>0</v>
      </c>
      <c r="E99" s="115">
        <f>E96+E91+E80+E50+E43+E24+E45+E8+E98</f>
        <v>0</v>
      </c>
      <c r="F99" s="116">
        <f>E99*C105</f>
        <v>0</v>
      </c>
      <c r="G99" s="222"/>
    </row>
    <row r="100" spans="1:13" ht="16.2" thickBot="1" x14ac:dyDescent="0.3">
      <c r="B100" s="24"/>
      <c r="C100" s="86"/>
      <c r="D100" s="25"/>
      <c r="E100" s="25"/>
      <c r="F100" s="80"/>
      <c r="G100" s="223"/>
    </row>
    <row r="101" spans="1:13" ht="15.6" x14ac:dyDescent="0.25">
      <c r="B101" s="87" t="s">
        <v>150</v>
      </c>
      <c r="C101" s="88"/>
      <c r="D101" s="205"/>
      <c r="E101" s="123"/>
      <c r="F101" s="124"/>
      <c r="G101" s="224"/>
    </row>
    <row r="102" spans="1:13" ht="15.6" x14ac:dyDescent="0.25">
      <c r="A102">
        <v>85</v>
      </c>
      <c r="B102" s="131" t="s">
        <v>149</v>
      </c>
      <c r="C102" s="133">
        <f>C99</f>
        <v>0</v>
      </c>
      <c r="D102" s="130"/>
      <c r="E102" s="125"/>
      <c r="F102" s="90"/>
      <c r="G102" s="225"/>
    </row>
    <row r="103" spans="1:13" ht="15" x14ac:dyDescent="0.25">
      <c r="A103">
        <v>86</v>
      </c>
      <c r="B103" s="131" t="s">
        <v>151</v>
      </c>
      <c r="C103" s="133">
        <f>D99*-1</f>
        <v>0</v>
      </c>
      <c r="D103" s="205"/>
      <c r="E103" s="138"/>
      <c r="F103" s="126"/>
      <c r="G103" s="225"/>
    </row>
    <row r="104" spans="1:13" ht="17.399999999999999" x14ac:dyDescent="0.25">
      <c r="A104">
        <v>87</v>
      </c>
      <c r="B104" s="131" t="s">
        <v>152</v>
      </c>
      <c r="C104" s="133">
        <f>+E99</f>
        <v>0</v>
      </c>
      <c r="D104" s="205"/>
      <c r="E104" s="64"/>
      <c r="F104" s="126"/>
      <c r="G104" s="225"/>
    </row>
    <row r="105" spans="1:13" ht="15" x14ac:dyDescent="0.25">
      <c r="A105">
        <v>88</v>
      </c>
      <c r="B105" s="131" t="s">
        <v>153</v>
      </c>
      <c r="C105" s="169"/>
      <c r="D105" s="205"/>
      <c r="E105" s="64"/>
      <c r="F105" s="126"/>
      <c r="G105" s="226"/>
    </row>
    <row r="106" spans="1:13" ht="18" thickBot="1" x14ac:dyDescent="0.3">
      <c r="A106">
        <v>89</v>
      </c>
      <c r="B106" s="206" t="s">
        <v>154</v>
      </c>
      <c r="C106" s="207">
        <f>ROUND(+F99,0)</f>
        <v>0</v>
      </c>
      <c r="D106" s="205"/>
      <c r="E106" s="64"/>
      <c r="F106" s="127"/>
      <c r="G106" s="99"/>
    </row>
    <row r="107" spans="1:13" ht="15.6" x14ac:dyDescent="0.25">
      <c r="B107" s="172"/>
      <c r="C107" s="173"/>
      <c r="D107" s="205"/>
      <c r="E107" s="63"/>
      <c r="F107" s="99"/>
      <c r="G107" s="99"/>
      <c r="H107" s="57"/>
    </row>
    <row r="108" spans="1:13" ht="16.2" thickBot="1" x14ac:dyDescent="0.3">
      <c r="B108" s="136"/>
      <c r="C108" s="137"/>
      <c r="D108" s="205"/>
      <c r="E108" s="63"/>
      <c r="F108" s="99"/>
      <c r="G108" s="99"/>
    </row>
    <row r="109" spans="1:13" ht="17.399999999999999" x14ac:dyDescent="0.25">
      <c r="A109">
        <v>90</v>
      </c>
      <c r="B109" s="132" t="s">
        <v>155</v>
      </c>
      <c r="C109" s="168"/>
      <c r="D109" s="208"/>
      <c r="E109" s="63"/>
      <c r="F109" s="99"/>
      <c r="G109" s="99"/>
      <c r="H109" s="159" t="s">
        <v>158</v>
      </c>
      <c r="I109" s="160"/>
      <c r="J109" s="66"/>
      <c r="K109" s="66"/>
      <c r="L109" s="66"/>
      <c r="M109" s="66"/>
    </row>
    <row r="110" spans="1:13" ht="17.399999999999999" x14ac:dyDescent="0.25">
      <c r="A110">
        <v>91</v>
      </c>
      <c r="B110" s="131" t="s">
        <v>170</v>
      </c>
      <c r="C110" s="232">
        <f>C109-C111</f>
        <v>0</v>
      </c>
      <c r="D110" s="205"/>
      <c r="E110" s="125"/>
      <c r="F110" s="134"/>
      <c r="G110" s="99"/>
      <c r="H110" s="161" t="s">
        <v>160</v>
      </c>
      <c r="I110" s="175">
        <f>E80</f>
        <v>0</v>
      </c>
      <c r="J110" s="66"/>
      <c r="K110" s="66"/>
      <c r="L110" s="66"/>
      <c r="M110" s="66"/>
    </row>
    <row r="111" spans="1:13" ht="17.399999999999999" x14ac:dyDescent="0.25">
      <c r="A111">
        <v>92</v>
      </c>
      <c r="B111" s="131" t="s">
        <v>157</v>
      </c>
      <c r="C111" s="209"/>
      <c r="D111" s="205"/>
      <c r="E111" s="125"/>
      <c r="F111" s="134"/>
      <c r="G111" s="99"/>
      <c r="H111" s="162" t="s">
        <v>162</v>
      </c>
      <c r="I111" s="177">
        <f>ROUND(I110*0.05,0)</f>
        <v>0</v>
      </c>
      <c r="J111" s="66"/>
      <c r="K111" s="66"/>
      <c r="L111" s="66"/>
      <c r="M111" s="66"/>
    </row>
    <row r="112" spans="1:13" ht="17.399999999999999" x14ac:dyDescent="0.25">
      <c r="A112">
        <v>93</v>
      </c>
      <c r="B112" s="131" t="s">
        <v>156</v>
      </c>
      <c r="C112" s="168"/>
      <c r="D112" s="208"/>
      <c r="E112" s="63"/>
      <c r="F112" s="99"/>
      <c r="G112" s="227"/>
      <c r="H112" s="163"/>
      <c r="I112" s="144"/>
      <c r="J112" s="66"/>
      <c r="K112" s="66"/>
      <c r="L112" s="66"/>
      <c r="M112" s="66"/>
    </row>
    <row r="113" spans="1:13" ht="17.399999999999999" x14ac:dyDescent="0.25">
      <c r="A113">
        <v>94</v>
      </c>
      <c r="B113" s="131" t="s">
        <v>171</v>
      </c>
      <c r="C113" s="232">
        <f>C112-C114</f>
        <v>0</v>
      </c>
      <c r="D113" s="205"/>
      <c r="E113" s="125"/>
      <c r="F113" s="134"/>
      <c r="G113" s="99"/>
      <c r="H113" s="161" t="s">
        <v>160</v>
      </c>
      <c r="I113" s="175">
        <f>E80</f>
        <v>0</v>
      </c>
      <c r="J113" s="66"/>
      <c r="K113" s="66"/>
      <c r="L113" s="66"/>
      <c r="M113" s="66"/>
    </row>
    <row r="114" spans="1:13" ht="18" thickBot="1" x14ac:dyDescent="0.3">
      <c r="A114">
        <v>95</v>
      </c>
      <c r="B114" s="131" t="s">
        <v>159</v>
      </c>
      <c r="C114" s="209"/>
      <c r="D114" s="205"/>
      <c r="E114" s="125"/>
      <c r="F114" s="134"/>
      <c r="G114" s="99"/>
      <c r="H114" s="164" t="s">
        <v>165</v>
      </c>
      <c r="I114" s="178">
        <f>ROUND(I113*0.005,0)</f>
        <v>0</v>
      </c>
      <c r="J114" s="233" t="s">
        <v>180</v>
      </c>
      <c r="K114" s="66"/>
      <c r="L114" s="66"/>
      <c r="M114" s="66"/>
    </row>
    <row r="115" spans="1:13" ht="17.399999999999999" x14ac:dyDescent="0.25">
      <c r="A115">
        <v>96</v>
      </c>
      <c r="B115" s="131" t="s">
        <v>161</v>
      </c>
      <c r="C115" s="133">
        <f>C111+C114</f>
        <v>0</v>
      </c>
      <c r="D115" s="205"/>
      <c r="E115" s="125"/>
      <c r="F115" s="134"/>
      <c r="G115" s="227"/>
      <c r="H115" s="122"/>
      <c r="I115" s="66"/>
      <c r="J115" s="66"/>
      <c r="K115" s="66"/>
      <c r="L115" s="66"/>
      <c r="M115" s="66"/>
    </row>
    <row r="116" spans="1:13" ht="15.6" x14ac:dyDescent="0.25">
      <c r="A116">
        <v>97</v>
      </c>
      <c r="B116" s="131" t="s">
        <v>153</v>
      </c>
      <c r="C116" s="176">
        <f>C105</f>
        <v>0</v>
      </c>
      <c r="D116" s="205"/>
      <c r="E116" s="135"/>
      <c r="F116" s="89"/>
      <c r="G116" s="227"/>
      <c r="H116" s="122"/>
      <c r="I116" s="66"/>
      <c r="J116" s="66"/>
      <c r="K116" s="66"/>
      <c r="L116" s="66"/>
      <c r="M116" s="66"/>
    </row>
    <row r="117" spans="1:13" ht="17.399999999999999" x14ac:dyDescent="0.25">
      <c r="A117">
        <v>98</v>
      </c>
      <c r="B117" s="131" t="s">
        <v>163</v>
      </c>
      <c r="C117" s="133">
        <f>ROUND(C115*C116,0)</f>
        <v>0</v>
      </c>
      <c r="D117" s="205"/>
      <c r="E117" s="64"/>
      <c r="F117" s="89"/>
      <c r="G117" s="228"/>
      <c r="H117" s="122"/>
      <c r="I117" s="66"/>
      <c r="J117" s="66"/>
      <c r="K117" s="66"/>
      <c r="L117" s="66"/>
      <c r="M117" s="66"/>
    </row>
    <row r="118" spans="1:13" ht="15.6" x14ac:dyDescent="0.25">
      <c r="A118">
        <v>99</v>
      </c>
      <c r="B118" s="131" t="s">
        <v>164</v>
      </c>
      <c r="C118" s="133">
        <f>C106+C117</f>
        <v>0</v>
      </c>
      <c r="D118" s="205"/>
      <c r="E118" s="64"/>
      <c r="F118" s="89"/>
      <c r="G118" s="228"/>
      <c r="H118" s="122"/>
      <c r="I118" s="66"/>
      <c r="J118" s="66"/>
      <c r="K118" s="66"/>
      <c r="L118" s="66"/>
      <c r="M118" s="66"/>
    </row>
    <row r="119" spans="1:13" ht="16.2" thickBot="1" x14ac:dyDescent="0.3">
      <c r="A119">
        <v>100</v>
      </c>
      <c r="B119" s="206" t="s">
        <v>166</v>
      </c>
      <c r="C119" s="207">
        <f>C102+C109+C112</f>
        <v>0</v>
      </c>
      <c r="D119" s="128"/>
      <c r="E119" s="128"/>
      <c r="F119" s="129"/>
      <c r="G119" s="228"/>
      <c r="H119" s="93"/>
      <c r="I119" s="17"/>
      <c r="K119" s="66"/>
      <c r="L119" s="66"/>
      <c r="M119" s="66"/>
    </row>
    <row r="120" spans="1:13" ht="15" x14ac:dyDescent="0.25">
      <c r="B120" s="210"/>
      <c r="C120" s="134"/>
      <c r="D120" s="4"/>
      <c r="E120" s="4"/>
      <c r="F120" s="2"/>
      <c r="G120" s="23"/>
      <c r="H120" s="93"/>
      <c r="I120" s="17"/>
      <c r="K120" s="66"/>
      <c r="L120" s="66"/>
      <c r="M120" s="66"/>
    </row>
    <row r="121" spans="1:13" ht="62.25" customHeight="1" x14ac:dyDescent="0.25">
      <c r="A121">
        <v>101</v>
      </c>
      <c r="B121" s="236" t="s">
        <v>167</v>
      </c>
      <c r="C121" s="236"/>
      <c r="D121" s="236"/>
      <c r="E121" s="236"/>
      <c r="F121" s="236"/>
      <c r="G121" s="23"/>
      <c r="H121" s="93"/>
      <c r="I121" s="17"/>
    </row>
    <row r="122" spans="1:13" ht="39" customHeight="1" x14ac:dyDescent="0.25">
      <c r="A122">
        <v>102</v>
      </c>
      <c r="B122" s="236" t="s">
        <v>181</v>
      </c>
      <c r="C122" s="236"/>
      <c r="D122" s="236"/>
      <c r="E122" s="236"/>
      <c r="F122" s="236"/>
      <c r="G122" s="229"/>
      <c r="H122" s="93"/>
      <c r="I122" s="17"/>
    </row>
    <row r="123" spans="1:13" ht="39" customHeight="1" x14ac:dyDescent="0.25">
      <c r="A123">
        <v>103</v>
      </c>
      <c r="B123" s="236" t="s">
        <v>168</v>
      </c>
      <c r="C123" s="236"/>
      <c r="D123" s="236"/>
      <c r="E123" s="236"/>
      <c r="F123" s="236"/>
      <c r="G123" s="229"/>
      <c r="H123" s="94"/>
      <c r="I123" s="63"/>
      <c r="J123" s="92"/>
    </row>
    <row r="124" spans="1:13" ht="65.400000000000006" customHeight="1" x14ac:dyDescent="0.25">
      <c r="A124">
        <v>104</v>
      </c>
      <c r="B124" s="235" t="s">
        <v>169</v>
      </c>
      <c r="C124" s="235"/>
      <c r="D124" s="235"/>
      <c r="E124" s="235"/>
      <c r="F124" s="235"/>
      <c r="G124" s="229"/>
      <c r="H124" s="94"/>
      <c r="I124" s="63"/>
      <c r="J124" s="92"/>
    </row>
    <row r="125" spans="1:13" ht="16.5" customHeight="1" x14ac:dyDescent="0.25">
      <c r="C125" s="15"/>
      <c r="D125" s="5"/>
      <c r="E125" s="5"/>
      <c r="G125" s="230"/>
      <c r="H125" s="94"/>
      <c r="I125" s="64"/>
      <c r="J125" s="56"/>
      <c r="K125" s="17"/>
    </row>
    <row r="126" spans="1:13" x14ac:dyDescent="0.25">
      <c r="C126" s="15"/>
      <c r="D126" s="5"/>
      <c r="E126" s="5"/>
      <c r="H126" s="94"/>
      <c r="I126" s="17"/>
      <c r="J126" s="56"/>
      <c r="K126" s="17"/>
    </row>
    <row r="127" spans="1:13" x14ac:dyDescent="0.25">
      <c r="C127" s="15"/>
      <c r="D127" s="5"/>
      <c r="E127" s="5"/>
      <c r="H127" s="94"/>
      <c r="I127" s="17"/>
      <c r="J127" s="56"/>
      <c r="K127" s="56"/>
    </row>
    <row r="128" spans="1:13" x14ac:dyDescent="0.25">
      <c r="C128" s="15"/>
      <c r="D128" s="5"/>
      <c r="E128" s="5"/>
      <c r="H128" s="94"/>
      <c r="I128" s="17"/>
      <c r="J128" s="56"/>
      <c r="K128" s="56"/>
    </row>
    <row r="129" spans="3:11" x14ac:dyDescent="0.25">
      <c r="C129" s="15"/>
      <c r="D129" s="5"/>
      <c r="E129" s="5"/>
      <c r="H129" s="94"/>
      <c r="I129" s="17"/>
      <c r="J129" s="56"/>
      <c r="K129" s="56"/>
    </row>
    <row r="130" spans="3:11" ht="15" customHeight="1" x14ac:dyDescent="0.25">
      <c r="C130" s="15"/>
      <c r="D130" s="5"/>
      <c r="E130" s="5"/>
      <c r="H130" s="95"/>
      <c r="I130" s="17"/>
      <c r="K130" s="56"/>
    </row>
    <row r="131" spans="3:11" ht="15" x14ac:dyDescent="0.25">
      <c r="C131" s="15"/>
      <c r="D131" s="5"/>
      <c r="E131" s="5"/>
      <c r="I131" s="76"/>
      <c r="K131" s="27"/>
    </row>
    <row r="132" spans="3:11" ht="17.25" customHeight="1" x14ac:dyDescent="0.25">
      <c r="C132" s="15"/>
      <c r="D132" s="5"/>
      <c r="E132" s="5"/>
      <c r="I132" s="76"/>
      <c r="J132" s="76"/>
      <c r="K132" s="56"/>
    </row>
    <row r="133" spans="3:11" ht="15" customHeight="1" x14ac:dyDescent="0.25">
      <c r="C133" s="15"/>
      <c r="D133" s="5"/>
      <c r="E133" s="5"/>
      <c r="I133" s="17"/>
      <c r="K133" s="56"/>
    </row>
    <row r="134" spans="3:11" ht="18.75" customHeight="1" x14ac:dyDescent="0.25">
      <c r="D134" s="5"/>
      <c r="E134" s="5"/>
      <c r="H134" s="74"/>
      <c r="I134" s="75"/>
      <c r="J134" s="75"/>
      <c r="K134" s="92"/>
    </row>
    <row r="135" spans="3:11" ht="18.75" customHeight="1" x14ac:dyDescent="0.25">
      <c r="D135" s="5"/>
      <c r="E135" s="5"/>
      <c r="H135" s="74"/>
      <c r="I135" s="75"/>
      <c r="J135" s="75"/>
      <c r="K135" s="92"/>
    </row>
    <row r="136" spans="3:11" ht="18.75" customHeight="1" x14ac:dyDescent="0.25">
      <c r="D136" s="5"/>
      <c r="E136" s="5"/>
      <c r="H136" s="74"/>
      <c r="I136" s="75"/>
      <c r="J136" s="98"/>
      <c r="K136" s="75"/>
    </row>
    <row r="137" spans="3:11" ht="15" customHeight="1" x14ac:dyDescent="0.25">
      <c r="D137" s="5"/>
      <c r="E137" s="5"/>
      <c r="H137" s="18"/>
      <c r="K137" s="75"/>
    </row>
    <row r="138" spans="3:11" ht="18" customHeight="1" x14ac:dyDescent="0.25">
      <c r="D138" s="5"/>
      <c r="E138" s="5"/>
      <c r="K138" s="75"/>
    </row>
    <row r="139" spans="3:11" ht="15" customHeight="1" x14ac:dyDescent="0.25">
      <c r="D139" s="5"/>
      <c r="E139" s="5"/>
    </row>
    <row r="140" spans="3:11" ht="15" customHeight="1" x14ac:dyDescent="0.25">
      <c r="D140" s="5"/>
      <c r="E140" s="5"/>
    </row>
    <row r="141" spans="3:11" ht="49.5" customHeight="1" x14ac:dyDescent="0.25">
      <c r="D141" s="5"/>
      <c r="E141" s="5"/>
    </row>
    <row r="142" spans="3:11" ht="24.75" customHeight="1" x14ac:dyDescent="0.25">
      <c r="D142" s="5"/>
      <c r="E142" s="5"/>
    </row>
    <row r="143" spans="3:11" ht="41.25" customHeight="1" x14ac:dyDescent="0.25">
      <c r="D143" s="11"/>
      <c r="E143" s="11"/>
    </row>
    <row r="144" spans="3:11" ht="43.5" customHeight="1" x14ac:dyDescent="0.25">
      <c r="D144" s="11"/>
      <c r="E144" s="11"/>
    </row>
    <row r="145" spans="4:5" ht="28.5" customHeight="1" x14ac:dyDescent="0.25">
      <c r="D145" s="11"/>
      <c r="E145" s="11"/>
    </row>
    <row r="146" spans="4:5" ht="28.5" customHeight="1" x14ac:dyDescent="0.25">
      <c r="D146" s="11"/>
      <c r="E146" s="11"/>
    </row>
    <row r="147" spans="4:5" x14ac:dyDescent="0.25">
      <c r="D147" s="11"/>
      <c r="E147" s="11"/>
    </row>
    <row r="148" spans="4:5" x14ac:dyDescent="0.25">
      <c r="D148" s="11"/>
      <c r="E148" s="11"/>
    </row>
    <row r="149" spans="4:5" x14ac:dyDescent="0.25">
      <c r="D149" s="11"/>
      <c r="E149" s="11"/>
    </row>
    <row r="150" spans="4:5" x14ac:dyDescent="0.25">
      <c r="D150" s="11"/>
      <c r="E150" s="11"/>
    </row>
    <row r="151" spans="4:5" x14ac:dyDescent="0.25">
      <c r="D151" s="11"/>
      <c r="E151" s="11"/>
    </row>
    <row r="152" spans="4:5" x14ac:dyDescent="0.25">
      <c r="D152" s="11"/>
      <c r="E152" s="11"/>
    </row>
    <row r="153" spans="4:5" x14ac:dyDescent="0.25">
      <c r="D153" s="11"/>
      <c r="E153" s="11"/>
    </row>
    <row r="154" spans="4:5" x14ac:dyDescent="0.25">
      <c r="D154" s="11"/>
      <c r="E154" s="11"/>
    </row>
    <row r="155" spans="4:5" x14ac:dyDescent="0.25">
      <c r="D155" s="11"/>
      <c r="E155" s="11"/>
    </row>
    <row r="156" spans="4:5" x14ac:dyDescent="0.25">
      <c r="D156" s="11"/>
      <c r="E156" s="11"/>
    </row>
    <row r="157" spans="4:5" x14ac:dyDescent="0.25">
      <c r="D157" s="11"/>
      <c r="E157" s="11"/>
    </row>
    <row r="158" spans="4:5" x14ac:dyDescent="0.25">
      <c r="D158" s="11"/>
      <c r="E158" s="11"/>
    </row>
    <row r="159" spans="4:5" x14ac:dyDescent="0.25">
      <c r="D159" s="11"/>
      <c r="E159" s="11"/>
    </row>
    <row r="160" spans="4:5" x14ac:dyDescent="0.25">
      <c r="D160" s="11"/>
      <c r="E160" s="11"/>
    </row>
    <row r="161" spans="4:5" x14ac:dyDescent="0.25">
      <c r="D161" s="11"/>
      <c r="E161" s="11"/>
    </row>
    <row r="162" spans="4:5" x14ac:dyDescent="0.25">
      <c r="D162" s="11"/>
      <c r="E162" s="11"/>
    </row>
    <row r="163" spans="4:5" x14ac:dyDescent="0.25">
      <c r="D163" s="11"/>
      <c r="E163" s="11"/>
    </row>
    <row r="164" spans="4:5" x14ac:dyDescent="0.25">
      <c r="D164" s="11"/>
      <c r="E164" s="11"/>
    </row>
    <row r="165" spans="4:5" x14ac:dyDescent="0.25">
      <c r="D165" s="11"/>
      <c r="E165" s="11"/>
    </row>
    <row r="166" spans="4:5" x14ac:dyDescent="0.25">
      <c r="D166" s="11"/>
      <c r="E166" s="11"/>
    </row>
    <row r="167" spans="4:5" x14ac:dyDescent="0.25">
      <c r="D167" s="11"/>
      <c r="E167" s="11"/>
    </row>
    <row r="168" spans="4:5" x14ac:dyDescent="0.25">
      <c r="D168" s="11"/>
      <c r="E168" s="11"/>
    </row>
    <row r="169" spans="4:5" x14ac:dyDescent="0.25">
      <c r="D169" s="11"/>
      <c r="E169" s="11"/>
    </row>
    <row r="170" spans="4:5" x14ac:dyDescent="0.25">
      <c r="D170" s="11"/>
      <c r="E170" s="11"/>
    </row>
    <row r="171" spans="4:5" x14ac:dyDescent="0.25">
      <c r="D171" s="11"/>
      <c r="E171" s="11"/>
    </row>
    <row r="172" spans="4:5" x14ac:dyDescent="0.25">
      <c r="D172" s="11"/>
      <c r="E172" s="11"/>
    </row>
    <row r="173" spans="4:5" x14ac:dyDescent="0.25">
      <c r="D173" s="11"/>
      <c r="E173" s="11"/>
    </row>
    <row r="174" spans="4:5" x14ac:dyDescent="0.25">
      <c r="D174" s="11"/>
      <c r="E174" s="11"/>
    </row>
    <row r="175" spans="4:5" x14ac:dyDescent="0.25">
      <c r="D175" s="11"/>
      <c r="E175" s="11"/>
    </row>
    <row r="176" spans="4:5" x14ac:dyDescent="0.25">
      <c r="D176" s="11"/>
      <c r="E176" s="11"/>
    </row>
    <row r="177" spans="4:5" x14ac:dyDescent="0.25">
      <c r="D177" s="11"/>
      <c r="E177" s="11"/>
    </row>
    <row r="178" spans="4:5" x14ac:dyDescent="0.25">
      <c r="D178" s="11"/>
      <c r="E178" s="11"/>
    </row>
    <row r="179" spans="4:5" x14ac:dyDescent="0.25">
      <c r="D179" s="11"/>
      <c r="E179" s="11"/>
    </row>
    <row r="180" spans="4:5" x14ac:dyDescent="0.25">
      <c r="D180" s="11"/>
      <c r="E180" s="11"/>
    </row>
    <row r="181" spans="4:5" x14ac:dyDescent="0.25">
      <c r="D181" s="11"/>
      <c r="E181" s="11"/>
    </row>
    <row r="182" spans="4:5" x14ac:dyDescent="0.25">
      <c r="D182" s="11"/>
      <c r="E182" s="11"/>
    </row>
    <row r="183" spans="4:5" x14ac:dyDescent="0.25">
      <c r="D183" s="11"/>
      <c r="E183" s="11"/>
    </row>
    <row r="184" spans="4:5" x14ac:dyDescent="0.25">
      <c r="D184" s="11"/>
      <c r="E184" s="11"/>
    </row>
    <row r="185" spans="4:5" x14ac:dyDescent="0.25">
      <c r="D185" s="11"/>
      <c r="E185" s="11"/>
    </row>
    <row r="186" spans="4:5" x14ac:dyDescent="0.25">
      <c r="D186" s="11"/>
      <c r="E186" s="11"/>
    </row>
    <row r="187" spans="4:5" x14ac:dyDescent="0.25">
      <c r="D187" s="11"/>
      <c r="E187" s="11"/>
    </row>
    <row r="188" spans="4:5" x14ac:dyDescent="0.25">
      <c r="D188" s="11"/>
      <c r="E188" s="11"/>
    </row>
    <row r="189" spans="4:5" x14ac:dyDescent="0.25">
      <c r="D189" s="11"/>
      <c r="E189" s="11"/>
    </row>
    <row r="190" spans="4:5" x14ac:dyDescent="0.25">
      <c r="D190" s="11"/>
      <c r="E190" s="11"/>
    </row>
    <row r="191" spans="4:5" x14ac:dyDescent="0.25">
      <c r="D191" s="11"/>
      <c r="E191" s="11"/>
    </row>
    <row r="192" spans="4:5" x14ac:dyDescent="0.25">
      <c r="D192" s="11"/>
      <c r="E192" s="11"/>
    </row>
    <row r="193" spans="4:5" x14ac:dyDescent="0.25">
      <c r="D193" s="11"/>
      <c r="E193" s="11"/>
    </row>
    <row r="194" spans="4:5" x14ac:dyDescent="0.25">
      <c r="D194" s="11"/>
      <c r="E194" s="11"/>
    </row>
    <row r="195" spans="4:5" x14ac:dyDescent="0.25">
      <c r="D195" s="11"/>
      <c r="E195" s="11"/>
    </row>
    <row r="196" spans="4:5" x14ac:dyDescent="0.25">
      <c r="D196" s="11"/>
      <c r="E196" s="11"/>
    </row>
    <row r="197" spans="4:5" x14ac:dyDescent="0.25">
      <c r="D197" s="11"/>
      <c r="E197" s="11"/>
    </row>
    <row r="198" spans="4:5" x14ac:dyDescent="0.25">
      <c r="D198" s="11"/>
      <c r="E198" s="11"/>
    </row>
    <row r="199" spans="4:5" x14ac:dyDescent="0.25">
      <c r="D199" s="11"/>
      <c r="E199" s="11"/>
    </row>
    <row r="200" spans="4:5" x14ac:dyDescent="0.25">
      <c r="D200" s="11"/>
      <c r="E200" s="11"/>
    </row>
    <row r="201" spans="4:5" x14ac:dyDescent="0.25">
      <c r="D201" s="11"/>
      <c r="E201" s="11"/>
    </row>
    <row r="202" spans="4:5" x14ac:dyDescent="0.25">
      <c r="D202" s="11"/>
      <c r="E202" s="11"/>
    </row>
    <row r="203" spans="4:5" x14ac:dyDescent="0.25">
      <c r="D203" s="11"/>
      <c r="E203" s="11"/>
    </row>
    <row r="204" spans="4:5" x14ac:dyDescent="0.25">
      <c r="D204" s="11"/>
      <c r="E204" s="11"/>
    </row>
    <row r="205" spans="4:5" x14ac:dyDescent="0.25">
      <c r="D205" s="11"/>
      <c r="E205" s="11"/>
    </row>
    <row r="206" spans="4:5" x14ac:dyDescent="0.25">
      <c r="D206" s="11"/>
      <c r="E206" s="11"/>
    </row>
    <row r="207" spans="4:5" x14ac:dyDescent="0.25">
      <c r="D207" s="11"/>
      <c r="E207" s="11"/>
    </row>
    <row r="208" spans="4:5" x14ac:dyDescent="0.25">
      <c r="D208" s="11"/>
      <c r="E208" s="11"/>
    </row>
    <row r="209" spans="4:5" x14ac:dyDescent="0.25">
      <c r="D209" s="11"/>
      <c r="E209" s="11"/>
    </row>
    <row r="210" spans="4:5" x14ac:dyDescent="0.25">
      <c r="D210" s="11"/>
      <c r="E210" s="11"/>
    </row>
    <row r="211" spans="4:5" x14ac:dyDescent="0.25">
      <c r="D211" s="11"/>
      <c r="E211" s="11"/>
    </row>
    <row r="212" spans="4:5" x14ac:dyDescent="0.25">
      <c r="D212" s="11"/>
      <c r="E212" s="11"/>
    </row>
    <row r="213" spans="4:5" x14ac:dyDescent="0.25">
      <c r="D213" s="11"/>
      <c r="E213" s="11"/>
    </row>
    <row r="214" spans="4:5" x14ac:dyDescent="0.25">
      <c r="D214" s="11"/>
      <c r="E214" s="11"/>
    </row>
    <row r="215" spans="4:5" x14ac:dyDescent="0.25">
      <c r="D215" s="11"/>
      <c r="E215" s="11"/>
    </row>
    <row r="216" spans="4:5" x14ac:dyDescent="0.25">
      <c r="D216" s="11"/>
      <c r="E216" s="11"/>
    </row>
    <row r="217" spans="4:5" x14ac:dyDescent="0.25">
      <c r="D217" s="11"/>
      <c r="E217" s="11"/>
    </row>
    <row r="218" spans="4:5" x14ac:dyDescent="0.25">
      <c r="D218" s="11"/>
      <c r="E218" s="11"/>
    </row>
    <row r="219" spans="4:5" x14ac:dyDescent="0.25">
      <c r="D219" s="11"/>
      <c r="E219" s="11"/>
    </row>
    <row r="220" spans="4:5" x14ac:dyDescent="0.25">
      <c r="D220" s="11"/>
      <c r="E220" s="11"/>
    </row>
    <row r="221" spans="4:5" x14ac:dyDescent="0.25">
      <c r="D221" s="11"/>
      <c r="E221" s="11"/>
    </row>
    <row r="222" spans="4:5" x14ac:dyDescent="0.25">
      <c r="D222" s="11"/>
      <c r="E222" s="11"/>
    </row>
    <row r="223" spans="4:5" x14ac:dyDescent="0.25">
      <c r="D223" s="11"/>
      <c r="E223" s="11"/>
    </row>
    <row r="224" spans="4:5" x14ac:dyDescent="0.25">
      <c r="D224" s="11"/>
      <c r="E224" s="11"/>
    </row>
    <row r="225" spans="4:5" x14ac:dyDescent="0.25">
      <c r="D225" s="11"/>
      <c r="E225" s="11"/>
    </row>
    <row r="226" spans="4:5" x14ac:dyDescent="0.25">
      <c r="D226" s="11"/>
      <c r="E226" s="11"/>
    </row>
    <row r="227" spans="4:5" x14ac:dyDescent="0.25">
      <c r="D227" s="11"/>
      <c r="E227" s="11"/>
    </row>
    <row r="228" spans="4:5" x14ac:dyDescent="0.25">
      <c r="D228" s="11"/>
      <c r="E228" s="11"/>
    </row>
    <row r="229" spans="4:5" x14ac:dyDescent="0.25">
      <c r="D229" s="11"/>
      <c r="E229" s="11"/>
    </row>
    <row r="230" spans="4:5" x14ac:dyDescent="0.25">
      <c r="D230" s="11"/>
      <c r="E230" s="11"/>
    </row>
    <row r="231" spans="4:5" x14ac:dyDescent="0.25">
      <c r="D231" s="11"/>
      <c r="E231" s="11"/>
    </row>
    <row r="232" spans="4:5" x14ac:dyDescent="0.25">
      <c r="D232" s="11"/>
      <c r="E232" s="11"/>
    </row>
    <row r="233" spans="4:5" x14ac:dyDescent="0.25">
      <c r="D233" s="11"/>
      <c r="E233" s="11"/>
    </row>
    <row r="234" spans="4:5" x14ac:dyDescent="0.25">
      <c r="D234" s="11"/>
      <c r="E234" s="11"/>
    </row>
    <row r="235" spans="4:5" x14ac:dyDescent="0.25">
      <c r="D235" s="11"/>
      <c r="E235" s="11"/>
    </row>
    <row r="236" spans="4:5" x14ac:dyDescent="0.25">
      <c r="D236" s="11"/>
      <c r="E236" s="11"/>
    </row>
    <row r="237" spans="4:5" x14ac:dyDescent="0.25">
      <c r="D237" s="11"/>
      <c r="E237" s="11"/>
    </row>
    <row r="238" spans="4:5" x14ac:dyDescent="0.25">
      <c r="D238" s="11"/>
      <c r="E238" s="11"/>
    </row>
    <row r="239" spans="4:5" x14ac:dyDescent="0.25">
      <c r="D239" s="11"/>
      <c r="E239" s="11"/>
    </row>
    <row r="240" spans="4:5" x14ac:dyDescent="0.25">
      <c r="D240" s="11"/>
      <c r="E240" s="11"/>
    </row>
    <row r="241" spans="4:5" x14ac:dyDescent="0.25">
      <c r="D241" s="11"/>
      <c r="E241" s="11"/>
    </row>
    <row r="242" spans="4:5" x14ac:dyDescent="0.25">
      <c r="D242" s="11"/>
      <c r="E242" s="11"/>
    </row>
    <row r="243" spans="4:5" x14ac:dyDescent="0.25">
      <c r="D243" s="11"/>
      <c r="E243" s="11"/>
    </row>
    <row r="244" spans="4:5" x14ac:dyDescent="0.25">
      <c r="D244" s="11"/>
      <c r="E244" s="11"/>
    </row>
    <row r="245" spans="4:5" x14ac:dyDescent="0.25">
      <c r="D245" s="11"/>
      <c r="E245" s="11"/>
    </row>
    <row r="246" spans="4:5" x14ac:dyDescent="0.25">
      <c r="D246" s="11"/>
      <c r="E246" s="11"/>
    </row>
    <row r="247" spans="4:5" x14ac:dyDescent="0.25">
      <c r="D247" s="11"/>
      <c r="E247" s="11"/>
    </row>
    <row r="248" spans="4:5" x14ac:dyDescent="0.25">
      <c r="D248" s="11"/>
      <c r="E248" s="11"/>
    </row>
    <row r="249" spans="4:5" x14ac:dyDescent="0.25">
      <c r="D249" s="11"/>
      <c r="E249" s="11"/>
    </row>
    <row r="250" spans="4:5" x14ac:dyDescent="0.25">
      <c r="D250" s="11"/>
      <c r="E250" s="11"/>
    </row>
    <row r="251" spans="4:5" x14ac:dyDescent="0.25">
      <c r="D251" s="11"/>
      <c r="E251" s="11"/>
    </row>
    <row r="252" spans="4:5" x14ac:dyDescent="0.25">
      <c r="D252" s="11"/>
      <c r="E252" s="11"/>
    </row>
    <row r="253" spans="4:5" x14ac:dyDescent="0.25">
      <c r="D253" s="11"/>
      <c r="E253" s="11"/>
    </row>
    <row r="254" spans="4:5" x14ac:dyDescent="0.25">
      <c r="D254" s="11"/>
      <c r="E254" s="11"/>
    </row>
    <row r="255" spans="4:5" x14ac:dyDescent="0.25">
      <c r="D255" s="11"/>
      <c r="E255" s="11"/>
    </row>
    <row r="256" spans="4:5" x14ac:dyDescent="0.25">
      <c r="D256" s="11"/>
      <c r="E256" s="11"/>
    </row>
    <row r="257" spans="4:5" x14ac:dyDescent="0.25">
      <c r="D257" s="11"/>
      <c r="E257" s="11"/>
    </row>
    <row r="258" spans="4:5" x14ac:dyDescent="0.25">
      <c r="D258" s="11"/>
      <c r="E258" s="11"/>
    </row>
    <row r="259" spans="4:5" x14ac:dyDescent="0.25">
      <c r="D259" s="11"/>
      <c r="E259" s="11"/>
    </row>
    <row r="260" spans="4:5" x14ac:dyDescent="0.25">
      <c r="D260" s="11"/>
      <c r="E260" s="11"/>
    </row>
    <row r="261" spans="4:5" x14ac:dyDescent="0.25">
      <c r="D261" s="11"/>
      <c r="E261" s="11"/>
    </row>
    <row r="262" spans="4:5" x14ac:dyDescent="0.25">
      <c r="D262" s="11"/>
      <c r="E262" s="11"/>
    </row>
    <row r="263" spans="4:5" x14ac:dyDescent="0.25">
      <c r="D263" s="11"/>
      <c r="E263" s="11"/>
    </row>
    <row r="264" spans="4:5" x14ac:dyDescent="0.25">
      <c r="D264" s="11"/>
      <c r="E264" s="11"/>
    </row>
    <row r="265" spans="4:5" x14ac:dyDescent="0.25">
      <c r="D265" s="11"/>
      <c r="E265" s="11"/>
    </row>
    <row r="266" spans="4:5" x14ac:dyDescent="0.25">
      <c r="D266" s="11"/>
      <c r="E266" s="11"/>
    </row>
    <row r="267" spans="4:5" x14ac:dyDescent="0.25">
      <c r="D267" s="11"/>
      <c r="E267" s="11"/>
    </row>
    <row r="268" spans="4:5" x14ac:dyDescent="0.25">
      <c r="D268" s="11"/>
      <c r="E268" s="11"/>
    </row>
    <row r="269" spans="4:5" x14ac:dyDescent="0.25">
      <c r="D269" s="11"/>
      <c r="E269" s="11"/>
    </row>
    <row r="270" spans="4:5" x14ac:dyDescent="0.25">
      <c r="D270" s="11"/>
      <c r="E270" s="11"/>
    </row>
    <row r="271" spans="4:5" x14ac:dyDescent="0.25">
      <c r="D271" s="11"/>
      <c r="E271" s="11"/>
    </row>
    <row r="272" spans="4:5" x14ac:dyDescent="0.25">
      <c r="D272" s="11"/>
      <c r="E272" s="11"/>
    </row>
    <row r="273" spans="4:5" x14ac:dyDescent="0.25">
      <c r="D273" s="11"/>
      <c r="E273" s="11"/>
    </row>
    <row r="274" spans="4:5" x14ac:dyDescent="0.25">
      <c r="D274" s="11"/>
      <c r="E274" s="11"/>
    </row>
    <row r="275" spans="4:5" x14ac:dyDescent="0.25">
      <c r="D275" s="11"/>
      <c r="E275" s="11"/>
    </row>
    <row r="276" spans="4:5" x14ac:dyDescent="0.25">
      <c r="D276" s="11"/>
      <c r="E276" s="11"/>
    </row>
    <row r="277" spans="4:5" x14ac:dyDescent="0.25">
      <c r="D277" s="11"/>
      <c r="E277" s="11"/>
    </row>
    <row r="278" spans="4:5" x14ac:dyDescent="0.25">
      <c r="D278" s="11"/>
      <c r="E278" s="11"/>
    </row>
    <row r="279" spans="4:5" x14ac:dyDescent="0.25">
      <c r="D279" s="11"/>
      <c r="E279" s="11"/>
    </row>
    <row r="280" spans="4:5" x14ac:dyDescent="0.25">
      <c r="D280" s="11"/>
      <c r="E280" s="11"/>
    </row>
    <row r="281" spans="4:5" x14ac:dyDescent="0.25">
      <c r="D281" s="11"/>
      <c r="E281" s="11"/>
    </row>
    <row r="282" spans="4:5" x14ac:dyDescent="0.25">
      <c r="D282" s="11"/>
      <c r="E282" s="11"/>
    </row>
    <row r="283" spans="4:5" x14ac:dyDescent="0.25">
      <c r="D283" s="11"/>
      <c r="E283" s="11"/>
    </row>
    <row r="284" spans="4:5" x14ac:dyDescent="0.25">
      <c r="D284" s="11"/>
      <c r="E284" s="11"/>
    </row>
    <row r="285" spans="4:5" x14ac:dyDescent="0.25">
      <c r="D285" s="11"/>
      <c r="E285" s="11"/>
    </row>
    <row r="286" spans="4:5" x14ac:dyDescent="0.25">
      <c r="D286" s="11"/>
      <c r="E286" s="11"/>
    </row>
    <row r="287" spans="4:5" x14ac:dyDescent="0.25">
      <c r="D287" s="11"/>
      <c r="E287" s="11"/>
    </row>
    <row r="288" spans="4:5" x14ac:dyDescent="0.25">
      <c r="D288" s="11"/>
      <c r="E288" s="11"/>
    </row>
    <row r="289" spans="4:5" x14ac:dyDescent="0.25">
      <c r="D289" s="11"/>
      <c r="E289" s="11"/>
    </row>
    <row r="290" spans="4:5" x14ac:dyDescent="0.25">
      <c r="D290" s="11"/>
      <c r="E290" s="11"/>
    </row>
    <row r="291" spans="4:5" x14ac:dyDescent="0.25">
      <c r="D291" s="11"/>
      <c r="E291" s="11"/>
    </row>
    <row r="292" spans="4:5" x14ac:dyDescent="0.25">
      <c r="D292" s="11"/>
      <c r="E292" s="11"/>
    </row>
    <row r="293" spans="4:5" x14ac:dyDescent="0.25">
      <c r="D293" s="11"/>
      <c r="E293" s="11"/>
    </row>
    <row r="294" spans="4:5" x14ac:dyDescent="0.25">
      <c r="D294" s="11"/>
      <c r="E294" s="11"/>
    </row>
    <row r="295" spans="4:5" x14ac:dyDescent="0.25">
      <c r="D295" s="11"/>
      <c r="E295" s="11"/>
    </row>
    <row r="296" spans="4:5" x14ac:dyDescent="0.25">
      <c r="D296" s="11"/>
      <c r="E296" s="11"/>
    </row>
    <row r="297" spans="4:5" x14ac:dyDescent="0.25">
      <c r="D297" s="11"/>
      <c r="E297" s="11"/>
    </row>
    <row r="298" spans="4:5" x14ac:dyDescent="0.25">
      <c r="D298" s="11"/>
      <c r="E298" s="11"/>
    </row>
    <row r="299" spans="4:5" x14ac:dyDescent="0.25">
      <c r="D299" s="11"/>
      <c r="E299" s="11"/>
    </row>
    <row r="300" spans="4:5" x14ac:dyDescent="0.25">
      <c r="D300" s="11"/>
      <c r="E300" s="11"/>
    </row>
    <row r="301" spans="4:5" x14ac:dyDescent="0.25">
      <c r="D301" s="11"/>
      <c r="E301" s="11"/>
    </row>
    <row r="302" spans="4:5" x14ac:dyDescent="0.25">
      <c r="D302" s="11"/>
      <c r="E302" s="11"/>
    </row>
    <row r="303" spans="4:5" x14ac:dyDescent="0.25">
      <c r="D303" s="11"/>
      <c r="E303" s="11"/>
    </row>
    <row r="304" spans="4:5" x14ac:dyDescent="0.25">
      <c r="D304" s="11"/>
      <c r="E304" s="11"/>
    </row>
    <row r="305" spans="4:5" x14ac:dyDescent="0.25">
      <c r="D305" s="11"/>
      <c r="E305" s="11"/>
    </row>
    <row r="306" spans="4:5" x14ac:dyDescent="0.25">
      <c r="D306" s="11"/>
      <c r="E306" s="11"/>
    </row>
    <row r="307" spans="4:5" x14ac:dyDescent="0.25">
      <c r="D307" s="11"/>
      <c r="E307" s="11"/>
    </row>
    <row r="308" spans="4:5" x14ac:dyDescent="0.25">
      <c r="D308" s="11"/>
      <c r="E308" s="11"/>
    </row>
    <row r="309" spans="4:5" x14ac:dyDescent="0.25">
      <c r="D309" s="11"/>
      <c r="E309" s="11"/>
    </row>
    <row r="310" spans="4:5" x14ac:dyDescent="0.25">
      <c r="D310" s="11"/>
      <c r="E310" s="11"/>
    </row>
    <row r="311" spans="4:5" x14ac:dyDescent="0.25">
      <c r="D311" s="11"/>
      <c r="E311" s="11"/>
    </row>
    <row r="312" spans="4:5" x14ac:dyDescent="0.25">
      <c r="D312" s="11"/>
      <c r="E312" s="11"/>
    </row>
    <row r="313" spans="4:5" x14ac:dyDescent="0.25">
      <c r="D313" s="11"/>
      <c r="E313" s="11"/>
    </row>
    <row r="314" spans="4:5" x14ac:dyDescent="0.25">
      <c r="D314" s="11"/>
      <c r="E314" s="11"/>
    </row>
    <row r="315" spans="4:5" x14ac:dyDescent="0.25">
      <c r="D315" s="11"/>
      <c r="E315" s="11"/>
    </row>
    <row r="316" spans="4:5" x14ac:dyDescent="0.25">
      <c r="D316" s="11"/>
      <c r="E316" s="11"/>
    </row>
    <row r="317" spans="4:5" x14ac:dyDescent="0.25">
      <c r="D317" s="11"/>
      <c r="E317" s="11"/>
    </row>
    <row r="318" spans="4:5" x14ac:dyDescent="0.25">
      <c r="D318" s="11"/>
      <c r="E318" s="11"/>
    </row>
    <row r="319" spans="4:5" x14ac:dyDescent="0.25">
      <c r="D319" s="11"/>
      <c r="E319" s="11"/>
    </row>
    <row r="320" spans="4:5" x14ac:dyDescent="0.25">
      <c r="D320" s="11"/>
      <c r="E320" s="11"/>
    </row>
    <row r="321" spans="4:5" x14ac:dyDescent="0.25">
      <c r="D321" s="11"/>
      <c r="E321" s="11"/>
    </row>
    <row r="322" spans="4:5" x14ac:dyDescent="0.25">
      <c r="D322" s="11"/>
      <c r="E322" s="11"/>
    </row>
    <row r="323" spans="4:5" x14ac:dyDescent="0.25">
      <c r="D323" s="11"/>
      <c r="E323" s="11"/>
    </row>
    <row r="324" spans="4:5" x14ac:dyDescent="0.25">
      <c r="D324" s="11"/>
      <c r="E324" s="11"/>
    </row>
    <row r="325" spans="4:5" x14ac:dyDescent="0.25">
      <c r="D325" s="11"/>
      <c r="E325" s="11"/>
    </row>
    <row r="326" spans="4:5" x14ac:dyDescent="0.25">
      <c r="D326" s="11"/>
      <c r="E326" s="11"/>
    </row>
    <row r="327" spans="4:5" x14ac:dyDescent="0.25">
      <c r="D327" s="11"/>
      <c r="E327" s="11"/>
    </row>
    <row r="328" spans="4:5" x14ac:dyDescent="0.25">
      <c r="D328" s="11"/>
      <c r="E328" s="11"/>
    </row>
    <row r="329" spans="4:5" x14ac:dyDescent="0.25">
      <c r="D329" s="11"/>
      <c r="E329" s="11"/>
    </row>
    <row r="330" spans="4:5" x14ac:dyDescent="0.25">
      <c r="D330" s="11"/>
      <c r="E330" s="11"/>
    </row>
    <row r="331" spans="4:5" x14ac:dyDescent="0.25">
      <c r="D331" s="11"/>
      <c r="E331" s="11"/>
    </row>
    <row r="332" spans="4:5" x14ac:dyDescent="0.25">
      <c r="D332" s="11"/>
      <c r="E332" s="11"/>
    </row>
    <row r="333" spans="4:5" x14ac:dyDescent="0.25">
      <c r="D333" s="11"/>
      <c r="E333" s="11"/>
    </row>
    <row r="334" spans="4:5" x14ac:dyDescent="0.25">
      <c r="D334" s="11"/>
      <c r="E334" s="11"/>
    </row>
    <row r="335" spans="4:5" x14ac:dyDescent="0.25">
      <c r="D335" s="11"/>
      <c r="E335" s="11"/>
    </row>
    <row r="336" spans="4:5" x14ac:dyDescent="0.25">
      <c r="D336" s="11"/>
      <c r="E336" s="11"/>
    </row>
    <row r="337" spans="4:5" x14ac:dyDescent="0.25">
      <c r="D337" s="11"/>
      <c r="E337" s="11"/>
    </row>
    <row r="338" spans="4:5" x14ac:dyDescent="0.25">
      <c r="D338" s="11"/>
      <c r="E338" s="11"/>
    </row>
    <row r="339" spans="4:5" x14ac:dyDescent="0.25">
      <c r="D339" s="11"/>
      <c r="E339" s="11"/>
    </row>
    <row r="340" spans="4:5" x14ac:dyDescent="0.25">
      <c r="D340" s="11"/>
      <c r="E340" s="11"/>
    </row>
    <row r="341" spans="4:5" x14ac:dyDescent="0.25">
      <c r="D341" s="11"/>
      <c r="E341" s="11"/>
    </row>
    <row r="342" spans="4:5" x14ac:dyDescent="0.25">
      <c r="D342" s="11"/>
      <c r="E342" s="11"/>
    </row>
    <row r="343" spans="4:5" x14ac:dyDescent="0.25">
      <c r="D343" s="11"/>
      <c r="E343" s="11"/>
    </row>
    <row r="344" spans="4:5" x14ac:dyDescent="0.25">
      <c r="D344" s="11"/>
      <c r="E344" s="11"/>
    </row>
    <row r="345" spans="4:5" x14ac:dyDescent="0.25">
      <c r="D345" s="11"/>
      <c r="E345" s="11"/>
    </row>
    <row r="346" spans="4:5" x14ac:dyDescent="0.25">
      <c r="D346" s="11"/>
      <c r="E346" s="11"/>
    </row>
    <row r="347" spans="4:5" x14ac:dyDescent="0.25">
      <c r="D347" s="11"/>
      <c r="E347" s="11"/>
    </row>
    <row r="348" spans="4:5" x14ac:dyDescent="0.25">
      <c r="D348" s="11"/>
      <c r="E348" s="11"/>
    </row>
    <row r="349" spans="4:5" x14ac:dyDescent="0.25">
      <c r="D349" s="11"/>
      <c r="E349" s="11"/>
    </row>
    <row r="350" spans="4:5" x14ac:dyDescent="0.25">
      <c r="D350" s="11"/>
      <c r="E350" s="11"/>
    </row>
    <row r="351" spans="4:5" x14ac:dyDescent="0.25">
      <c r="D351" s="11"/>
      <c r="E351" s="11"/>
    </row>
    <row r="352" spans="4:5" x14ac:dyDescent="0.25">
      <c r="D352" s="11"/>
      <c r="E352" s="11"/>
    </row>
    <row r="353" spans="4:5" x14ac:dyDescent="0.25">
      <c r="D353" s="11"/>
      <c r="E353" s="11"/>
    </row>
    <row r="354" spans="4:5" x14ac:dyDescent="0.25">
      <c r="D354" s="11"/>
      <c r="E354" s="11"/>
    </row>
    <row r="355" spans="4:5" x14ac:dyDescent="0.25">
      <c r="D355" s="11"/>
      <c r="E355" s="11"/>
    </row>
    <row r="356" spans="4:5" x14ac:dyDescent="0.25">
      <c r="D356" s="11"/>
      <c r="E356" s="11"/>
    </row>
    <row r="357" spans="4:5" x14ac:dyDescent="0.25">
      <c r="D357" s="11"/>
      <c r="E357" s="11"/>
    </row>
    <row r="358" spans="4:5" x14ac:dyDescent="0.25">
      <c r="D358" s="11"/>
      <c r="E358" s="11"/>
    </row>
    <row r="359" spans="4:5" x14ac:dyDescent="0.25">
      <c r="D359" s="11"/>
      <c r="E359" s="11"/>
    </row>
    <row r="360" spans="4:5" x14ac:dyDescent="0.25">
      <c r="D360" s="11"/>
      <c r="E360" s="11"/>
    </row>
    <row r="361" spans="4:5" x14ac:dyDescent="0.25">
      <c r="D361" s="11"/>
      <c r="E361" s="11"/>
    </row>
    <row r="362" spans="4:5" x14ac:dyDescent="0.25">
      <c r="D362" s="11"/>
      <c r="E362" s="11"/>
    </row>
    <row r="363" spans="4:5" x14ac:dyDescent="0.25">
      <c r="D363" s="11"/>
      <c r="E363" s="11"/>
    </row>
    <row r="364" spans="4:5" x14ac:dyDescent="0.25">
      <c r="D364" s="11"/>
      <c r="E364" s="11"/>
    </row>
    <row r="365" spans="4:5" x14ac:dyDescent="0.25">
      <c r="D365" s="11"/>
      <c r="E365" s="11"/>
    </row>
    <row r="366" spans="4:5" x14ac:dyDescent="0.25">
      <c r="D366" s="11"/>
      <c r="E366" s="11"/>
    </row>
    <row r="367" spans="4:5" x14ac:dyDescent="0.25">
      <c r="D367" s="11"/>
      <c r="E367" s="11"/>
    </row>
    <row r="368" spans="4:5" x14ac:dyDescent="0.25">
      <c r="D368" s="11"/>
      <c r="E368" s="11"/>
    </row>
    <row r="369" spans="4:5" x14ac:dyDescent="0.25">
      <c r="D369" s="11"/>
      <c r="E369" s="11"/>
    </row>
    <row r="370" spans="4:5" x14ac:dyDescent="0.25">
      <c r="D370" s="11"/>
      <c r="E370" s="11"/>
    </row>
    <row r="371" spans="4:5" x14ac:dyDescent="0.25">
      <c r="D371" s="11"/>
      <c r="E371" s="11"/>
    </row>
    <row r="372" spans="4:5" x14ac:dyDescent="0.25">
      <c r="D372" s="11"/>
      <c r="E372" s="11"/>
    </row>
    <row r="373" spans="4:5" x14ac:dyDescent="0.25">
      <c r="D373" s="11"/>
      <c r="E373" s="11"/>
    </row>
    <row r="374" spans="4:5" x14ac:dyDescent="0.25">
      <c r="D374" s="11"/>
      <c r="E374" s="11"/>
    </row>
    <row r="375" spans="4:5" x14ac:dyDescent="0.25">
      <c r="D375" s="11"/>
      <c r="E375" s="11"/>
    </row>
    <row r="376" spans="4:5" x14ac:dyDescent="0.25">
      <c r="D376" s="11"/>
      <c r="E376" s="11"/>
    </row>
    <row r="377" spans="4:5" x14ac:dyDescent="0.25">
      <c r="D377" s="11"/>
      <c r="E377" s="11"/>
    </row>
    <row r="378" spans="4:5" x14ac:dyDescent="0.25">
      <c r="D378" s="11"/>
      <c r="E378" s="11"/>
    </row>
    <row r="379" spans="4:5" x14ac:dyDescent="0.25">
      <c r="D379" s="11"/>
      <c r="E379" s="11"/>
    </row>
    <row r="380" spans="4:5" x14ac:dyDescent="0.25">
      <c r="D380" s="11"/>
      <c r="E380" s="11"/>
    </row>
    <row r="381" spans="4:5" x14ac:dyDescent="0.25">
      <c r="D381" s="11"/>
      <c r="E381" s="11"/>
    </row>
    <row r="382" spans="4:5" x14ac:dyDescent="0.25">
      <c r="D382" s="11"/>
      <c r="E382" s="11"/>
    </row>
    <row r="383" spans="4:5" x14ac:dyDescent="0.25">
      <c r="D383" s="11"/>
      <c r="E383" s="11"/>
    </row>
    <row r="384" spans="4:5" x14ac:dyDescent="0.25">
      <c r="D384" s="11"/>
      <c r="E384" s="11"/>
    </row>
    <row r="385" spans="4:5" x14ac:dyDescent="0.25">
      <c r="D385" s="11"/>
      <c r="E385" s="11"/>
    </row>
    <row r="386" spans="4:5" x14ac:dyDescent="0.25">
      <c r="D386" s="11"/>
      <c r="E386" s="11"/>
    </row>
    <row r="387" spans="4:5" x14ac:dyDescent="0.25">
      <c r="D387" s="11"/>
      <c r="E387" s="11"/>
    </row>
    <row r="388" spans="4:5" x14ac:dyDescent="0.25">
      <c r="D388" s="11"/>
      <c r="E388" s="11"/>
    </row>
    <row r="389" spans="4:5" x14ac:dyDescent="0.25">
      <c r="D389" s="11"/>
      <c r="E389" s="11"/>
    </row>
    <row r="390" spans="4:5" x14ac:dyDescent="0.25">
      <c r="D390" s="11"/>
      <c r="E390" s="11"/>
    </row>
    <row r="391" spans="4:5" x14ac:dyDescent="0.25">
      <c r="D391" s="11"/>
      <c r="E391" s="11"/>
    </row>
    <row r="392" spans="4:5" x14ac:dyDescent="0.25">
      <c r="D392" s="11"/>
      <c r="E392" s="11"/>
    </row>
    <row r="393" spans="4:5" x14ac:dyDescent="0.25">
      <c r="D393" s="11"/>
      <c r="E393" s="11"/>
    </row>
    <row r="394" spans="4:5" x14ac:dyDescent="0.25">
      <c r="D394" s="11"/>
      <c r="E394" s="11"/>
    </row>
    <row r="395" spans="4:5" x14ac:dyDescent="0.25">
      <c r="D395" s="11"/>
      <c r="E395" s="11"/>
    </row>
    <row r="396" spans="4:5" x14ac:dyDescent="0.25">
      <c r="D396" s="11"/>
      <c r="E396" s="11"/>
    </row>
    <row r="397" spans="4:5" x14ac:dyDescent="0.25">
      <c r="D397" s="11"/>
      <c r="E397" s="11"/>
    </row>
    <row r="398" spans="4:5" x14ac:dyDescent="0.25">
      <c r="D398" s="11"/>
      <c r="E398" s="11"/>
    </row>
    <row r="399" spans="4:5" x14ac:dyDescent="0.25">
      <c r="D399" s="11"/>
      <c r="E399" s="11"/>
    </row>
    <row r="400" spans="4:5" x14ac:dyDescent="0.25">
      <c r="D400" s="11"/>
      <c r="E400" s="11"/>
    </row>
    <row r="401" spans="4:5" x14ac:dyDescent="0.25">
      <c r="D401" s="11"/>
      <c r="E401" s="11"/>
    </row>
    <row r="402" spans="4:5" x14ac:dyDescent="0.25">
      <c r="D402" s="11"/>
      <c r="E402" s="11"/>
    </row>
    <row r="403" spans="4:5" x14ac:dyDescent="0.25">
      <c r="D403" s="11"/>
      <c r="E403" s="11"/>
    </row>
    <row r="404" spans="4:5" x14ac:dyDescent="0.25">
      <c r="D404" s="11"/>
      <c r="E404" s="11"/>
    </row>
    <row r="405" spans="4:5" x14ac:dyDescent="0.25">
      <c r="D405" s="11"/>
      <c r="E405" s="11"/>
    </row>
    <row r="406" spans="4:5" x14ac:dyDescent="0.25">
      <c r="D406" s="11"/>
      <c r="E406" s="11"/>
    </row>
    <row r="407" spans="4:5" x14ac:dyDescent="0.25">
      <c r="D407" s="11"/>
      <c r="E407" s="11"/>
    </row>
    <row r="408" spans="4:5" x14ac:dyDescent="0.25">
      <c r="D408" s="11"/>
      <c r="E408" s="11"/>
    </row>
    <row r="409" spans="4:5" x14ac:dyDescent="0.25">
      <c r="D409" s="11"/>
      <c r="E409" s="11"/>
    </row>
    <row r="410" spans="4:5" x14ac:dyDescent="0.25">
      <c r="D410" s="11"/>
      <c r="E410" s="11"/>
    </row>
    <row r="411" spans="4:5" x14ac:dyDescent="0.25">
      <c r="D411" s="11"/>
      <c r="E411" s="11"/>
    </row>
    <row r="412" spans="4:5" x14ac:dyDescent="0.25">
      <c r="D412" s="11"/>
      <c r="E412" s="11"/>
    </row>
    <row r="413" spans="4:5" x14ac:dyDescent="0.25">
      <c r="D413" s="11"/>
      <c r="E413" s="11"/>
    </row>
    <row r="414" spans="4:5" x14ac:dyDescent="0.25">
      <c r="D414" s="11"/>
      <c r="E414" s="11"/>
    </row>
    <row r="415" spans="4:5" x14ac:dyDescent="0.25">
      <c r="D415" s="11"/>
      <c r="E415" s="11"/>
    </row>
    <row r="416" spans="4:5" x14ac:dyDescent="0.25">
      <c r="D416" s="11"/>
      <c r="E416" s="11"/>
    </row>
    <row r="417" spans="4:5" x14ac:dyDescent="0.25">
      <c r="D417" s="11"/>
      <c r="E417" s="11"/>
    </row>
    <row r="418" spans="4:5" x14ac:dyDescent="0.25">
      <c r="D418" s="11"/>
      <c r="E418" s="11"/>
    </row>
    <row r="419" spans="4:5" x14ac:dyDescent="0.25">
      <c r="D419" s="11"/>
      <c r="E419" s="11"/>
    </row>
    <row r="420" spans="4:5" x14ac:dyDescent="0.25">
      <c r="D420" s="11"/>
      <c r="E420" s="11"/>
    </row>
    <row r="421" spans="4:5" x14ac:dyDescent="0.25">
      <c r="D421" s="11"/>
      <c r="E421" s="11"/>
    </row>
    <row r="422" spans="4:5" x14ac:dyDescent="0.25">
      <c r="D422" s="11"/>
      <c r="E422" s="11"/>
    </row>
    <row r="423" spans="4:5" x14ac:dyDescent="0.25">
      <c r="D423" s="11"/>
      <c r="E423" s="11"/>
    </row>
    <row r="424" spans="4:5" x14ac:dyDescent="0.25">
      <c r="D424" s="11"/>
      <c r="E424" s="11"/>
    </row>
    <row r="425" spans="4:5" x14ac:dyDescent="0.25">
      <c r="D425" s="11"/>
      <c r="E425" s="11"/>
    </row>
    <row r="426" spans="4:5" x14ac:dyDescent="0.25">
      <c r="D426" s="11"/>
      <c r="E426" s="11"/>
    </row>
    <row r="427" spans="4:5" x14ac:dyDescent="0.25">
      <c r="D427" s="11"/>
      <c r="E427" s="11"/>
    </row>
    <row r="428" spans="4:5" x14ac:dyDescent="0.25">
      <c r="D428" s="11"/>
      <c r="E428" s="11"/>
    </row>
    <row r="429" spans="4:5" x14ac:dyDescent="0.25">
      <c r="D429" s="11"/>
      <c r="E429" s="11"/>
    </row>
    <row r="430" spans="4:5" x14ac:dyDescent="0.25">
      <c r="D430" s="11"/>
      <c r="E430" s="11"/>
    </row>
    <row r="431" spans="4:5" x14ac:dyDescent="0.25">
      <c r="D431" s="11"/>
      <c r="E431" s="11"/>
    </row>
    <row r="432" spans="4:5" x14ac:dyDescent="0.25">
      <c r="D432" s="11"/>
      <c r="E432" s="11"/>
    </row>
    <row r="433" spans="4:5" x14ac:dyDescent="0.25">
      <c r="D433" s="11"/>
      <c r="E433" s="11"/>
    </row>
    <row r="434" spans="4:5" x14ac:dyDescent="0.25">
      <c r="D434" s="11"/>
      <c r="E434" s="11"/>
    </row>
    <row r="435" spans="4:5" x14ac:dyDescent="0.25">
      <c r="D435" s="11"/>
      <c r="E435" s="11"/>
    </row>
    <row r="436" spans="4:5" x14ac:dyDescent="0.25">
      <c r="D436" s="11"/>
      <c r="E436" s="11"/>
    </row>
    <row r="437" spans="4:5" x14ac:dyDescent="0.25">
      <c r="D437" s="11"/>
      <c r="E437" s="11"/>
    </row>
    <row r="438" spans="4:5" x14ac:dyDescent="0.25">
      <c r="D438" s="11"/>
      <c r="E438" s="11"/>
    </row>
    <row r="439" spans="4:5" x14ac:dyDescent="0.25">
      <c r="D439" s="11"/>
      <c r="E439" s="11"/>
    </row>
    <row r="440" spans="4:5" x14ac:dyDescent="0.25">
      <c r="D440" s="11"/>
      <c r="E440" s="11"/>
    </row>
    <row r="441" spans="4:5" x14ac:dyDescent="0.25">
      <c r="D441" s="11"/>
      <c r="E441" s="11"/>
    </row>
    <row r="442" spans="4:5" x14ac:dyDescent="0.25">
      <c r="D442" s="11"/>
      <c r="E442" s="11"/>
    </row>
    <row r="443" spans="4:5" x14ac:dyDescent="0.25">
      <c r="D443" s="11"/>
      <c r="E443" s="11"/>
    </row>
    <row r="444" spans="4:5" x14ac:dyDescent="0.25">
      <c r="D444" s="11"/>
      <c r="E444" s="11"/>
    </row>
    <row r="445" spans="4:5" x14ac:dyDescent="0.25">
      <c r="D445" s="11"/>
      <c r="E445" s="11"/>
    </row>
    <row r="446" spans="4:5" x14ac:dyDescent="0.25">
      <c r="D446" s="11"/>
      <c r="E446" s="11"/>
    </row>
    <row r="447" spans="4:5" x14ac:dyDescent="0.25">
      <c r="D447" s="11"/>
      <c r="E447" s="11"/>
    </row>
    <row r="448" spans="4:5" x14ac:dyDescent="0.25">
      <c r="D448" s="11"/>
      <c r="E448" s="11"/>
    </row>
    <row r="449" spans="4:5" x14ac:dyDescent="0.25">
      <c r="D449" s="11"/>
      <c r="E449" s="11"/>
    </row>
    <row r="450" spans="4:5" x14ac:dyDescent="0.25">
      <c r="D450" s="11"/>
      <c r="E450" s="11"/>
    </row>
    <row r="451" spans="4:5" x14ac:dyDescent="0.25">
      <c r="D451" s="11"/>
      <c r="E451" s="11"/>
    </row>
    <row r="452" spans="4:5" x14ac:dyDescent="0.25">
      <c r="D452" s="11"/>
      <c r="E452" s="11"/>
    </row>
    <row r="453" spans="4:5" x14ac:dyDescent="0.25">
      <c r="D453" s="11"/>
      <c r="E453" s="11"/>
    </row>
    <row r="454" spans="4:5" x14ac:dyDescent="0.25">
      <c r="D454" s="11"/>
      <c r="E454" s="11"/>
    </row>
    <row r="455" spans="4:5" x14ac:dyDescent="0.25">
      <c r="D455" s="11"/>
      <c r="E455" s="11"/>
    </row>
    <row r="456" spans="4:5" x14ac:dyDescent="0.25">
      <c r="D456" s="11"/>
      <c r="E456" s="11"/>
    </row>
    <row r="457" spans="4:5" x14ac:dyDescent="0.25">
      <c r="D457" s="11"/>
      <c r="E457" s="11"/>
    </row>
  </sheetData>
  <mergeCells count="5">
    <mergeCell ref="B124:F124"/>
    <mergeCell ref="B122:F122"/>
    <mergeCell ref="B123:F123"/>
    <mergeCell ref="I2:M2"/>
    <mergeCell ref="B121:F121"/>
  </mergeCells>
  <phoneticPr fontId="4" type="noConversion"/>
  <printOptions horizontalCentered="1"/>
  <pageMargins left="0.25" right="0.25" top="0.5" bottom="0.49" header="0.25" footer="0.25"/>
  <pageSetup paperSize="17" scale="62" fitToHeight="3" orientation="landscape" r:id="rId1"/>
  <headerFooter alignWithMargins="0">
    <oddHeader>&amp;C&amp;"Arial,Bold"&amp;12Total Project Budget</oddHeader>
    <oddFooter>&amp;LRev. 2: Jan 2012&amp;CPage &amp;P of &amp;N</oddFooter>
  </headerFooter>
  <rowBreaks count="1" manualBreakCount="1">
    <brk id="80" min="1" max="13" man="1"/>
  </rowBreaks>
  <legacy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5DDB0B103FD57F4A9AFF43CD423706FA" ma:contentTypeVersion="12" ma:contentTypeDescription="Create a new document." ma:contentTypeScope="" ma:versionID="45bea8d801e90aa59a9f8633bcc6bc11">
  <xsd:schema xmlns:xsd="http://www.w3.org/2001/XMLSchema" xmlns:xs="http://www.w3.org/2001/XMLSchema" xmlns:p="http://schemas.microsoft.com/office/2006/metadata/properties" xmlns:ns2="f5348eea-1c45-4bf0-82fb-93cfbbeaa507" xmlns:ns3="4ddc00ed-9b3f-4582-a438-505535ed06ef" targetNamespace="http://schemas.microsoft.com/office/2006/metadata/properties" ma:root="true" ma:fieldsID="26d4c534e0acf871440f6c746b158627" ns2:_="" ns3:_="">
    <xsd:import namespace="f5348eea-1c45-4bf0-82fb-93cfbbeaa507"/>
    <xsd:import namespace="4ddc00ed-9b3f-4582-a438-505535ed06ef"/>
    <xsd:element name="properties">
      <xsd:complexType>
        <xsd:sequence>
          <xsd:element name="documentManagement">
            <xsd:complexType>
              <xsd:all>
                <xsd:element ref="ns2:SharedWithUsers" minOccurs="0"/>
                <xsd:element ref="ns2:SharedWithDetails" minOccurs="0"/>
                <xsd:element ref="ns3:MediaServiceMetadata" minOccurs="0"/>
                <xsd:element ref="ns3:MediaServiceFastMetadata" minOccurs="0"/>
                <xsd:element ref="ns3:MediaServiceDateTaken" minOccurs="0"/>
                <xsd:element ref="ns3:MediaServiceAutoTags" minOccurs="0"/>
                <xsd:element ref="ns3:MediaServiceGenerationTime" minOccurs="0"/>
                <xsd:element ref="ns3:MediaServiceEventHashCode" minOccurs="0"/>
                <xsd:element ref="ns3:MediaServiceOCR" minOccurs="0"/>
                <xsd:element ref="ns3:MediaServiceAutoKeyPoints" minOccurs="0"/>
                <xsd:element ref="ns3:MediaServiceKeyPoints" minOccurs="0"/>
                <xsd:element ref="ns3:MediaServiceLoca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5348eea-1c45-4bf0-82fb-93cfbbeaa507"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4ddc00ed-9b3f-4582-a438-505535ed06ef" elementFormDefault="qualified">
    <xsd:import namespace="http://schemas.microsoft.com/office/2006/documentManagement/types"/>
    <xsd:import namespace="http://schemas.microsoft.com/office/infopath/2007/PartnerControls"/>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element name="MediaServiceAutoTags" ma:index="13" nillable="true" ma:displayName="Tags" ma:internalName="MediaServiceAutoTags" ma:readOnly="true">
      <xsd:simpleType>
        <xsd:restriction base="dms:Text"/>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element name="MediaServiceLocation" ma:index="19" nillable="true" ma:displayName="Location" ma:internalName="MediaServiceLocatio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C20998F-5301-4B93-AB08-9B7FD5401794}">
  <ds:schemaRefs>
    <ds:schemaRef ds:uri="http://purl.org/dc/dcmitype/"/>
    <ds:schemaRef ds:uri="f5348eea-1c45-4bf0-82fb-93cfbbeaa507"/>
    <ds:schemaRef ds:uri="http://www.w3.org/XML/1998/namespace"/>
    <ds:schemaRef ds:uri="http://schemas.microsoft.com/office/2006/documentManagement/types"/>
    <ds:schemaRef ds:uri="http://purl.org/dc/terms/"/>
    <ds:schemaRef ds:uri="http://schemas.microsoft.com/office/2006/metadata/properties"/>
    <ds:schemaRef ds:uri="http://schemas.microsoft.com/office/infopath/2007/PartnerControls"/>
    <ds:schemaRef ds:uri="http://schemas.openxmlformats.org/package/2006/metadata/core-properties"/>
    <ds:schemaRef ds:uri="4ddc00ed-9b3f-4582-a438-505535ed06ef"/>
    <ds:schemaRef ds:uri="http://purl.org/dc/elements/1.1/"/>
  </ds:schemaRefs>
</ds:datastoreItem>
</file>

<file path=customXml/itemProps2.xml><?xml version="1.0" encoding="utf-8"?>
<ds:datastoreItem xmlns:ds="http://schemas.openxmlformats.org/officeDocument/2006/customXml" ds:itemID="{3A34F3E6-46F1-4588-B131-D1CF0FA320B9}"/>
</file>

<file path=customXml/itemProps3.xml><?xml version="1.0" encoding="utf-8"?>
<ds:datastoreItem xmlns:ds="http://schemas.openxmlformats.org/officeDocument/2006/customXml" ds:itemID="{25C16A38-2AAA-4BB7-B447-7D34ECDE3A2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3</vt:i4>
      </vt:variant>
    </vt:vector>
  </HeadingPairs>
  <TitlesOfParts>
    <vt:vector size="5" baseType="lpstr">
      <vt:lpstr>Instruction Sheet</vt:lpstr>
      <vt:lpstr>TPB Review Template</vt:lpstr>
      <vt:lpstr>'Instruction Sheet'!Print_Area</vt:lpstr>
      <vt:lpstr>'TPB Review Template'!Print_Area</vt:lpstr>
      <vt:lpstr>'TPB Review Template'!Print_Titles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cwhite</dc:creator>
  <cp:keywords/>
  <dc:description/>
  <cp:lastModifiedBy>Michael McGurl</cp:lastModifiedBy>
  <cp:revision/>
  <dcterms:created xsi:type="dcterms:W3CDTF">2008-12-11T15:04:43Z</dcterms:created>
  <dcterms:modified xsi:type="dcterms:W3CDTF">2021-05-05T12:55:18Z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0x0101005DDB0B103FD57F4A9AFF43CD423706FA</vt:lpwstr>
  </property>
</Properties>
</file>