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https://cmsba.sharepoint.com/sites/Strategy/Shared Documents/FFE Data Collection/2019/Datasets/"/>
    </mc:Choice>
  </mc:AlternateContent>
  <xr:revisionPtr revIDLastSave="4" documentId="13_ncr:20001_{36D042A8-9781-4CFC-9C58-6950FD078F1D}" xr6:coauthVersionLast="45" xr6:coauthVersionMax="45" xr10:uidLastSave="{6FEE6D11-589B-4E84-8AE7-727994CDCE75}"/>
  <bookViews>
    <workbookView xWindow="-108" yWindow="-108" windowWidth="23256" windowHeight="12576" xr2:uid="{00000000-000D-0000-FFFF-FFFF00000000}"/>
  </bookViews>
  <sheets>
    <sheet name="Instructions &amp; Guidelines" sheetId="15" r:id="rId1"/>
    <sheet name="Data Master Sheet" sheetId="1" r:id="rId2"/>
    <sheet name="Furniture" sheetId="17" r:id="rId3"/>
    <sheet name="Equipment" sheetId="18" r:id="rId4"/>
    <sheet name="Sheet2" sheetId="16" state="hidden" r:id="rId5"/>
    <sheet name="Response Items" sheetId="13" state="hidden" r:id="rId6"/>
  </sheets>
  <definedNames>
    <definedName name="_xlnm._FilterDatabase" localSheetId="3" hidden="1">Equipment!$A$2:$AF$200</definedName>
    <definedName name="_xlnm._FilterDatabase" localSheetId="2" hidden="1">Furniture!$A$2:$T$336</definedName>
    <definedName name="Admin">Furniture!$S$4</definedName>
    <definedName name="Administrative">Equipment!$Q$5:$Q$10</definedName>
    <definedName name="Art">Equipment!$R$5:$R$10</definedName>
    <definedName name="Auditorium">Equipment!$S$5:$S$8</definedName>
    <definedName name="Classroom">Equipment!$T$5:$T$9</definedName>
    <definedName name="Custodial">Equipment!$U$5:$U$10</definedName>
    <definedName name="Finishes">Table2[[#Headers],[Finishes]]</definedName>
    <definedName name="Gym">Equipment!$V$5:$V$12</definedName>
    <definedName name="Kitchen\Cafeteria">Equipment!$W$5:$W$10</definedName>
    <definedName name="Makerspace">Equipment!$X$5:$X$11</definedName>
    <definedName name="Medical">Equipment!$Y$5:$Y$9</definedName>
    <definedName name="Music">Equipment!$Z$5:$Z$10</definedName>
    <definedName name="Product">Furniture!$S$4:$S$7</definedName>
    <definedName name="Science">Equipment!$AA$5:$AA$10</definedName>
    <definedName name="Technology">Equipment!#REF!</definedName>
    <definedName name="Use">Table3[Product]</definedName>
    <definedName name="Utilization">Table3[[#All],[Product]]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0" i="18" l="1"/>
  <c r="N199" i="18"/>
  <c r="N198" i="18"/>
  <c r="N197" i="18"/>
  <c r="N196" i="18"/>
  <c r="N195" i="18"/>
  <c r="N194" i="18"/>
  <c r="N193" i="18"/>
  <c r="N192" i="18"/>
  <c r="N191" i="18"/>
  <c r="N189" i="18"/>
  <c r="N190" i="18"/>
  <c r="N188" i="18"/>
  <c r="N187" i="18"/>
  <c r="N186" i="18"/>
  <c r="N185" i="18"/>
  <c r="N184" i="18"/>
  <c r="N183" i="18"/>
  <c r="N182" i="18"/>
  <c r="N181" i="18"/>
  <c r="AC203" i="18" l="1"/>
  <c r="O9" i="17"/>
  <c r="N146" i="18"/>
  <c r="N145" i="18"/>
  <c r="N144" i="18"/>
  <c r="N143" i="18"/>
  <c r="N142" i="18"/>
  <c r="N141" i="18"/>
  <c r="N140" i="18"/>
  <c r="N139" i="18"/>
  <c r="O36" i="17" l="1"/>
  <c r="O35" i="17"/>
  <c r="O5" i="17"/>
  <c r="N3" i="18" l="1"/>
  <c r="N4" i="18"/>
  <c r="N5" i="18"/>
  <c r="N6" i="18"/>
  <c r="N7" i="18"/>
  <c r="N8" i="18"/>
  <c r="N9" i="18"/>
  <c r="N10" i="18"/>
  <c r="AC9" i="18"/>
  <c r="AC11" i="18"/>
  <c r="J8" i="1" s="1"/>
  <c r="AC15" i="18" l="1"/>
  <c r="J9" i="1" s="1"/>
  <c r="N180" i="18" l="1"/>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47" i="18"/>
  <c r="N148" i="18"/>
  <c r="N149" i="18"/>
  <c r="N150" i="18"/>
  <c r="N151" i="18"/>
  <c r="N152" i="18"/>
  <c r="N153" i="18"/>
  <c r="N154" i="18"/>
  <c r="N155" i="18"/>
  <c r="N156" i="18"/>
  <c r="N157" i="18"/>
  <c r="N158" i="18"/>
  <c r="N159" i="18"/>
  <c r="N160" i="18"/>
  <c r="N161" i="18"/>
  <c r="N162" i="18"/>
  <c r="N163" i="18"/>
  <c r="N164" i="18"/>
  <c r="N165" i="18"/>
  <c r="N166" i="18"/>
  <c r="AC8" i="18" s="1"/>
  <c r="J4" i="1" s="1"/>
  <c r="N167" i="18"/>
  <c r="N168" i="18"/>
  <c r="AC16" i="18" s="1"/>
  <c r="J3" i="1" s="1"/>
  <c r="N169" i="18"/>
  <c r="N170" i="18"/>
  <c r="N171" i="18"/>
  <c r="N172" i="18"/>
  <c r="N173" i="18"/>
  <c r="N174" i="18"/>
  <c r="N175" i="18"/>
  <c r="N176" i="18"/>
  <c r="N177" i="18"/>
  <c r="N178" i="18"/>
  <c r="N179" i="18"/>
  <c r="O3" i="17"/>
  <c r="O4" i="17"/>
  <c r="O6" i="17"/>
  <c r="O7" i="17"/>
  <c r="O8"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T7" i="17"/>
  <c r="AC14" i="18"/>
  <c r="AF7" i="18" s="1"/>
  <c r="T6" i="17" l="1"/>
  <c r="P8" i="1" s="1"/>
  <c r="T5" i="17"/>
  <c r="G5" i="1"/>
  <c r="AC12" i="18"/>
  <c r="J12" i="1" s="1"/>
  <c r="AC7" i="18"/>
  <c r="AC10" i="18"/>
  <c r="J7" i="1" s="1"/>
  <c r="AC13" i="18"/>
  <c r="AC18" i="18"/>
  <c r="J10" i="1" s="1"/>
  <c r="AC17" i="18"/>
  <c r="J5" i="1" s="1"/>
  <c r="T4" i="17"/>
  <c r="P3" i="1" s="1"/>
  <c r="G3" i="1"/>
  <c r="G10" i="1" l="1"/>
  <c r="AF8" i="18"/>
  <c r="J11" i="1" s="1"/>
</calcChain>
</file>

<file path=xl/sharedStrings.xml><?xml version="1.0" encoding="utf-8"?>
<sst xmlns="http://schemas.openxmlformats.org/spreadsheetml/2006/main" count="2616" uniqueCount="746">
  <si>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</si>
  <si>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</si>
  <si>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</si>
  <si>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</si>
  <si>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</si>
  <si>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</si>
  <si>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</si>
  <si>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</si>
  <si>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</si>
  <si>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</si>
  <si>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</si>
  <si>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</si>
  <si>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</si>
  <si>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</si>
  <si>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</si>
  <si>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</si>
  <si>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Section 1: General Information </t>
  </si>
  <si>
    <t>Media Center/Break-Out Space Furniture</t>
  </si>
  <si>
    <t xml:space="preserve">General Classroom Furniture </t>
  </si>
  <si>
    <t>Mobile Carts/Podiums</t>
  </si>
  <si>
    <t>N/A</t>
  </si>
  <si>
    <t>Design Student Enrollment Number:</t>
  </si>
  <si>
    <t>Other (Please specify):</t>
  </si>
  <si>
    <t>Section 3: Total Equipment Cost by Subject/Area</t>
  </si>
  <si>
    <t xml:space="preserve">Total Amount Spent on Administrator (Non-Teacher) Side Chairs:  
</t>
  </si>
  <si>
    <t xml:space="preserve">Total Amount Spent on Administrator (Non-Teacher) Task Chairs:  </t>
  </si>
  <si>
    <t>Section 2: Total School Furniture and Equipment Cost</t>
  </si>
  <si>
    <t xml:space="preserve">Seating </t>
  </si>
  <si>
    <t>Mobile Carts/Podium</t>
  </si>
  <si>
    <t>Category</t>
  </si>
  <si>
    <t>Admin</t>
  </si>
  <si>
    <t>Subject</t>
  </si>
  <si>
    <t xml:space="preserve">Section 5: Furniture Cost &amp; Product Itemized Information
</t>
  </si>
  <si>
    <t>Furniture List</t>
  </si>
  <si>
    <t xml:space="preserve">General Classroom </t>
  </si>
  <si>
    <t xml:space="preserve">Cafeteria </t>
  </si>
  <si>
    <t xml:space="preserve">Media Center/Break-out Space </t>
  </si>
  <si>
    <t>Nurse</t>
  </si>
  <si>
    <t>Shelves</t>
  </si>
  <si>
    <t xml:space="preserve">Section 6: Equipment Cost &amp; Product Itemized Information
</t>
  </si>
  <si>
    <t xml:space="preserve">Total Administrator (Non-Teacher) Desks:    
</t>
  </si>
  <si>
    <t xml:space="preserve">Total Administrator (Non-Teacher) Tables:  </t>
  </si>
  <si>
    <t xml:space="preserve">Total Administrator (Non-Teacher) Conference Tables:  </t>
  </si>
  <si>
    <t>Conference Table</t>
  </si>
  <si>
    <t>Product</t>
  </si>
  <si>
    <t xml:space="preserve">Custodial </t>
  </si>
  <si>
    <t xml:space="preserve">Gym </t>
  </si>
  <si>
    <t>Storage</t>
  </si>
  <si>
    <t>Custodial</t>
  </si>
  <si>
    <t>Miscellaneous</t>
  </si>
  <si>
    <t>Chairs</t>
  </si>
  <si>
    <t>Common Area</t>
  </si>
  <si>
    <t>Burnishers</t>
  </si>
  <si>
    <t>Gym</t>
  </si>
  <si>
    <t>Music</t>
  </si>
  <si>
    <t>Piano</t>
  </si>
  <si>
    <t>Podium</t>
  </si>
  <si>
    <t>Portable Risers</t>
  </si>
  <si>
    <t>Technology</t>
  </si>
  <si>
    <t>Science</t>
  </si>
  <si>
    <t>Work/Lab Table</t>
  </si>
  <si>
    <t>Demonstration Table</t>
  </si>
  <si>
    <t>Auditorium</t>
  </si>
  <si>
    <t>Grand Piano</t>
  </si>
  <si>
    <t>Kitchen</t>
  </si>
  <si>
    <t>Art</t>
  </si>
  <si>
    <t>Total</t>
  </si>
  <si>
    <t>Misc.</t>
  </si>
  <si>
    <t>Task Chairs</t>
  </si>
  <si>
    <t>Exercise Equipment</t>
  </si>
  <si>
    <t>Lab Tools</t>
  </si>
  <si>
    <t>Administrative</t>
  </si>
  <si>
    <t>Classroom</t>
  </si>
  <si>
    <t>Faculty/Staff</t>
  </si>
  <si>
    <t>Medical</t>
  </si>
  <si>
    <t>Defibrillator</t>
  </si>
  <si>
    <t>Utility Carts</t>
  </si>
  <si>
    <t>Scales</t>
  </si>
  <si>
    <t>Beds/Recovery Couches</t>
  </si>
  <si>
    <t>Sports Equipment</t>
  </si>
  <si>
    <t>Treadmills</t>
  </si>
  <si>
    <t>Trampolines</t>
  </si>
  <si>
    <t>Basketball Nets</t>
  </si>
  <si>
    <t>Benches/Bleachers</t>
  </si>
  <si>
    <t>Carts/Racks</t>
  </si>
  <si>
    <t>Prep Tables</t>
  </si>
  <si>
    <t>Refrigeration</t>
  </si>
  <si>
    <t>Stoves/Ovens</t>
  </si>
  <si>
    <t>Kitchen\Cafeteria</t>
  </si>
  <si>
    <t>Kilns</t>
  </si>
  <si>
    <t>Leaf Blowers</t>
  </si>
  <si>
    <t>Snow Blowers</t>
  </si>
  <si>
    <t>Vacuum Cleaners</t>
  </si>
  <si>
    <t>Lawn Mowers</t>
  </si>
  <si>
    <t>Music Stands</t>
  </si>
  <si>
    <t>Easels</t>
  </si>
  <si>
    <t>Shelving</t>
  </si>
  <si>
    <t>Dividers</t>
  </si>
  <si>
    <t>Whiteboards</t>
  </si>
  <si>
    <t>Wall &amp; Divider Panels</t>
  </si>
  <si>
    <t>Bulletin Boards</t>
  </si>
  <si>
    <t>Makerspace</t>
  </si>
  <si>
    <t>Workstations</t>
  </si>
  <si>
    <t>Robotics</t>
  </si>
  <si>
    <t>3D Printing</t>
  </si>
  <si>
    <t>Markerboards</t>
  </si>
  <si>
    <t>Section 4: Total Administrator (Non-Teacher) Furniture &amp; Equipment Cost</t>
  </si>
  <si>
    <t xml:space="preserve">Gym 
</t>
  </si>
  <si>
    <t xml:space="preserve">Kitchen/Cafeteria </t>
  </si>
  <si>
    <t xml:space="preserve">Classroom </t>
  </si>
  <si>
    <t xml:space="preserve">Total Equipment Only 
</t>
  </si>
  <si>
    <t xml:space="preserve">Total Furniture Only </t>
  </si>
  <si>
    <t xml:space="preserve">Total Amount Spent on all Furniture and Equipment </t>
  </si>
  <si>
    <t>Tech&amp;Makerspace</t>
  </si>
  <si>
    <t>Music&amp;Art</t>
  </si>
  <si>
    <t>Furniture Order Date (MM/YYYY):</t>
  </si>
  <si>
    <t>Tally of the Remainder of FF&amp;E Items Only</t>
  </si>
  <si>
    <t>Trash barrels/Containers</t>
  </si>
  <si>
    <t>Mobile Storage</t>
  </si>
  <si>
    <t>Other</t>
  </si>
  <si>
    <t>MSBA Furniture and Equipment Data Collection 2019</t>
  </si>
  <si>
    <t>Whiteboards/Chalkboards</t>
  </si>
  <si>
    <t>School Opening Date (MM/YYYY):</t>
  </si>
  <si>
    <t>Finishes</t>
  </si>
  <si>
    <t>Standard</t>
  </si>
  <si>
    <t>Customized</t>
  </si>
  <si>
    <t>Music &amp; Art</t>
  </si>
  <si>
    <t>Monitor Equipment</t>
  </si>
  <si>
    <t>CDF</t>
  </si>
  <si>
    <t>Thrive Smooth Back 4 Leg Chair</t>
  </si>
  <si>
    <t>Soft Plastic Chair with Book Box</t>
  </si>
  <si>
    <t>WB Mason</t>
  </si>
  <si>
    <t xml:space="preserve">Vanerum Stelter </t>
  </si>
  <si>
    <t xml:space="preserve">SG.OPV24.6 </t>
  </si>
  <si>
    <t>Opti</t>
  </si>
  <si>
    <t xml:space="preserve">Sit/Stand Chair, 24" Seat Height </t>
  </si>
  <si>
    <t>National Public Seating</t>
  </si>
  <si>
    <t xml:space="preserve">Low Stool w/ Back @ 18"SH </t>
  </si>
  <si>
    <t>Low Back Stool</t>
  </si>
  <si>
    <t>6618B</t>
  </si>
  <si>
    <t>Low Stool w/ Back @ 22"SH</t>
  </si>
  <si>
    <t xml:space="preserve">High Stool w/ Back @ 24" SH </t>
  </si>
  <si>
    <t>6624B</t>
  </si>
  <si>
    <t>6622B</t>
  </si>
  <si>
    <t>High Back Stool</t>
  </si>
  <si>
    <t>School Specialty</t>
  </si>
  <si>
    <t>Rocking Stool</t>
  </si>
  <si>
    <t xml:space="preserve">NeoRok Wobble Stool </t>
  </si>
  <si>
    <t>Kaleidoscope Triangle Desk</t>
  </si>
  <si>
    <t>Study Top Desk</t>
  </si>
  <si>
    <t>Opti +Move</t>
  </si>
  <si>
    <t>Standing Desk, 36"H</t>
  </si>
  <si>
    <t xml:space="preserve">DS.OP.L.R.3020.36.7EC.PL.FR </t>
  </si>
  <si>
    <t>Columbia</t>
  </si>
  <si>
    <t>Round Table</t>
  </si>
  <si>
    <t>6100M</t>
  </si>
  <si>
    <t>Mobile Square Table</t>
  </si>
  <si>
    <t>6200M</t>
  </si>
  <si>
    <t>Mobile Round Table</t>
  </si>
  <si>
    <t>Mobile Rectangular Table</t>
  </si>
  <si>
    <t>Tri Cookie Table</t>
  </si>
  <si>
    <t>Mobile Art Table</t>
  </si>
  <si>
    <t>Mobile Art Table, Adjustable</t>
  </si>
  <si>
    <t>Mobile Science Table</t>
  </si>
  <si>
    <t>Mobile Demo Science Table, Adjustable</t>
  </si>
  <si>
    <t>6030M</t>
  </si>
  <si>
    <t>6715M</t>
  </si>
  <si>
    <t>6250M</t>
  </si>
  <si>
    <t>6170M</t>
  </si>
  <si>
    <t>6170M-A</t>
  </si>
  <si>
    <t>Shaped Table</t>
  </si>
  <si>
    <t>Erg</t>
  </si>
  <si>
    <t>Tilt Folding Rolling Table</t>
  </si>
  <si>
    <t>Drake Square Table</t>
  </si>
  <si>
    <t>Drake Rectangular Table</t>
  </si>
  <si>
    <t>DR42S/FLIP-X/CASD</t>
  </si>
  <si>
    <t>DR3696/FLIP-D/CASD</t>
  </si>
  <si>
    <t>DR3660/FLIP-D/CASD</t>
  </si>
  <si>
    <t>Phoenix</t>
  </si>
  <si>
    <t>Mobile Table</t>
  </si>
  <si>
    <t xml:space="preserve">PH6440-34-BB-CST </t>
  </si>
  <si>
    <t>Cosmo High Back Chair</t>
  </si>
  <si>
    <t>Executive High Back Chair</t>
  </si>
  <si>
    <t xml:space="preserve">3260-X2-A38-MB-B-MS6-BA10P-C6S </t>
  </si>
  <si>
    <t>Cosmo Mid Back Chair</t>
  </si>
  <si>
    <t xml:space="preserve">3260-X2-A38-MB-A-MS6-BA10P-C6S </t>
  </si>
  <si>
    <t xml:space="preserve">3250-X2-A38-MB-BA10P-C6 </t>
  </si>
  <si>
    <t xml:space="preserve">3250-X2-A38-MB-BA10P-C6S </t>
  </si>
  <si>
    <t>Cosmo Mid Back Chair/Stool</t>
  </si>
  <si>
    <t>Mid Back Task Chair</t>
  </si>
  <si>
    <t>Mid Back Task Chair/Stool</t>
  </si>
  <si>
    <t>Mayline</t>
  </si>
  <si>
    <t>Valore Chair, Mesh Back</t>
  </si>
  <si>
    <t>Nesting Chair</t>
  </si>
  <si>
    <t xml:space="preserve">TSH1 </t>
  </si>
  <si>
    <t>Trillipse Guest Chair</t>
  </si>
  <si>
    <t>Upholstered Guest Chiar</t>
  </si>
  <si>
    <t>Allemiur</t>
  </si>
  <si>
    <t>T114A</t>
  </si>
  <si>
    <t>Global</t>
  </si>
  <si>
    <t>Duet Chair</t>
  </si>
  <si>
    <t>Polyproplene Chair, Sled</t>
  </si>
  <si>
    <t>Duet Stacking Dolly</t>
  </si>
  <si>
    <t>Mobile High Top Table, Adjustable</t>
  </si>
  <si>
    <t>719WM5118COBR</t>
  </si>
  <si>
    <t>532CD4750SP</t>
  </si>
  <si>
    <t>Lilly Chiar</t>
  </si>
  <si>
    <t>Lounge Chair</t>
  </si>
  <si>
    <t xml:space="preserve">9111-LG-SF-A/COM </t>
  </si>
  <si>
    <t>Agora Zetti Chairs</t>
  </si>
  <si>
    <t>FA45</t>
  </si>
  <si>
    <t>9 to 5</t>
  </si>
  <si>
    <t>Rouilard</t>
  </si>
  <si>
    <t>McCourt  Manufacturing</t>
  </si>
  <si>
    <t>Gala Resin Folding Chairs</t>
  </si>
  <si>
    <t>Foldiing Chair</t>
  </si>
  <si>
    <t>Safeco</t>
  </si>
  <si>
    <t>Adj Plastic Stools</t>
  </si>
  <si>
    <t>Cashiers Stools</t>
  </si>
  <si>
    <t>E3321</t>
  </si>
  <si>
    <t>Podium Fuzion Adj Table</t>
  </si>
  <si>
    <t>Haskell</t>
  </si>
  <si>
    <t>FZPN6-2226</t>
  </si>
  <si>
    <t xml:space="preserve">Teacher's Worksurface w/ Files </t>
  </si>
  <si>
    <t xml:space="preserve">(1) OFRAM-LAM.3060; (1) MP28BBFLAM; (1) MP28FFLAM </t>
  </si>
  <si>
    <t>Table Desk with files</t>
  </si>
  <si>
    <t xml:space="preserve">Teacher's Worksurface </t>
  </si>
  <si>
    <t xml:space="preserve">Table Desk </t>
  </si>
  <si>
    <t xml:space="preserve">(1) OFRAM-LAM.3660; (1) MP28BBFLAM; (1) MP28FFLAM </t>
  </si>
  <si>
    <t>Pedestal Desk</t>
  </si>
  <si>
    <t xml:space="preserve">(1) 6-MCT-6030-T-WW-EY-G3:60" x 30" Top (1) PD-1: CenterDrawer; (1) 6-NW1630MPD-1-T: Box, Box File Pedestal (1) 6-NW1630MPD-3-T: File,File Pedestal; (1) 6-KMPC: Modesty Panel </t>
  </si>
  <si>
    <t>OFS</t>
  </si>
  <si>
    <t>Table Desk</t>
  </si>
  <si>
    <t>(1) 6-MCT-6030-T-WW-EY-G3: 60"x 30" Top; (1) PD-1: Center Drawer</t>
  </si>
  <si>
    <t>Desk Assembly</t>
  </si>
  <si>
    <t>Work Table</t>
  </si>
  <si>
    <t>Smart Conference Table</t>
  </si>
  <si>
    <t>Smart Racetrack Conference Table</t>
  </si>
  <si>
    <t>Laptop Tablet</t>
  </si>
  <si>
    <t>Coffee Table</t>
  </si>
  <si>
    <t>Alulite Folding Tables</t>
  </si>
  <si>
    <t>Mobile Pedestal, Box, Box, File, Lock</t>
  </si>
  <si>
    <t>Vertical File Cabinet</t>
  </si>
  <si>
    <t>Lateral File, Locking</t>
  </si>
  <si>
    <t xml:space="preserve">Lateral File, Locking </t>
  </si>
  <si>
    <t>Lateral File, Locking and Overshelf</t>
  </si>
  <si>
    <t>Lateral File Top, Maple Laminate</t>
  </si>
  <si>
    <t>Lateral File with Insertables - Manager's System</t>
  </si>
  <si>
    <t>Sliding Door Bookcase</t>
  </si>
  <si>
    <t>Bookcase</t>
  </si>
  <si>
    <t>Metal Shelving</t>
  </si>
  <si>
    <t>Industrial Metal Shelving</t>
  </si>
  <si>
    <t>Mobile Bookcase</t>
  </si>
  <si>
    <t>Pilium Ply Library Chair</t>
  </si>
  <si>
    <t>Pilium Ply Library Chair/Stool w/Foot Rail</t>
  </si>
  <si>
    <t>Study Table</t>
  </si>
  <si>
    <t>Mobile ADA Study Table</t>
  </si>
  <si>
    <t>Computer Table</t>
  </si>
  <si>
    <t>Round Computer Table - 6</t>
  </si>
  <si>
    <t>Opening the Book, Books to Go Table and Graphic Inserts</t>
  </si>
  <si>
    <t>Contemporary Oak Rocker</t>
  </si>
  <si>
    <t>Storage Shelving with Side Handles</t>
  </si>
  <si>
    <t>Mobile Storage Cabinet, Shelves with Doors</t>
  </si>
  <si>
    <t>Mobile Storage Cabinet w/Drawers, 22"W</t>
  </si>
  <si>
    <t>Mobile Storage Cabinet w/Drawers, 34"W</t>
  </si>
  <si>
    <t>Portable Room Divider</t>
  </si>
  <si>
    <t>12-Tray Unit</t>
  </si>
  <si>
    <t>Clear Tray Quad Storage Cabinet</t>
  </si>
  <si>
    <t>20 Clear Tray Cubby Storage Cabinet</t>
  </si>
  <si>
    <t>15 Tray Cubby Storage Cabinet</t>
  </si>
  <si>
    <t>Music Stand, Bravo™</t>
  </si>
  <si>
    <t>Tuba Tamer</t>
  </si>
  <si>
    <t>Folio Cabinet, Tall, 96-Slot Band/Orchestra w/Maple Doors</t>
  </si>
  <si>
    <t>Chair Move &amp; Store Cart For Posture Chairs</t>
  </si>
  <si>
    <t>Director's Stand</t>
  </si>
  <si>
    <t>Symphony Stand (Box of 6) Black</t>
  </si>
  <si>
    <t>Stand Cart</t>
  </si>
  <si>
    <t>Ensemble Stool</t>
  </si>
  <si>
    <t>Student Chair</t>
  </si>
  <si>
    <t>Conductor's Chair</t>
  </si>
  <si>
    <t>Conductor's Base Podium</t>
  </si>
  <si>
    <t>Signature Choral Riser &amp; Siderails</t>
  </si>
  <si>
    <t>Debcor Drying Cabinet</t>
  </si>
  <si>
    <t>Kilnmaster Automatic Kiln with Electric Controller, EnviroVent 2 Venting System and Kiln Furniture</t>
  </si>
  <si>
    <t xml:space="preserve">Kilnmaster Automatic Kiln with Electric Controller, EnviroVent 2 Venting System </t>
  </si>
  <si>
    <t>2-Person Wedging Table</t>
  </si>
  <si>
    <t>Pacifica Model GT 400 Potters' Wheel</t>
  </si>
  <si>
    <t>Brent Clay Extruder HD and Standard Dies</t>
  </si>
  <si>
    <t>Potter's Stool W/ Adjustable Legs</t>
  </si>
  <si>
    <t>Sandusky Lee Mobile Combination Storage Cabinets</t>
  </si>
  <si>
    <t xml:space="preserve">Spring Loaded Paint Drying Rack </t>
  </si>
  <si>
    <t>Rubbermaid Brute Clay Container and Duramold Dolly</t>
  </si>
  <si>
    <t>Studio Medium-Duty H-Frame Easel</t>
  </si>
  <si>
    <t>Brent SmartCart</t>
  </si>
  <si>
    <t>Wooden Art Horse</t>
  </si>
  <si>
    <t>Gagne Porta-Trace LED Light Boxes</t>
  </si>
  <si>
    <t>Activa Sculpting Wheel</t>
  </si>
  <si>
    <t>Extra Heavy-Duty Service Cart</t>
  </si>
  <si>
    <t>Deluxe Series Xylophone Padauk Bars w/Resonators, Cover and Mallets</t>
  </si>
  <si>
    <t>Digital Piano</t>
  </si>
  <si>
    <t>Piano Bench</t>
  </si>
  <si>
    <t>88 Weighted Keys Digital Piano w/ Yamaha L85 Stand, LP5A 3-Pedal Unit &amp; Knox Bench</t>
  </si>
  <si>
    <t xml:space="preserve">Fiberglass/Polyester Timpani w/Padded Drop Covers, 26"/29" </t>
  </si>
  <si>
    <t>Tuba</t>
  </si>
  <si>
    <t>Technology Education Tool Locker - W/Tools</t>
  </si>
  <si>
    <t>Kreg Jig Master System</t>
  </si>
  <si>
    <t>Workbench</t>
  </si>
  <si>
    <t>Justrite® Manual Flammable Storage Cabinet - 90 Gallon</t>
  </si>
  <si>
    <t>Shop Vac Wet/Dry Vac - 4.5 HP - 10 Gallon and Cartridge Vacuum Filter - Standard - 90% Efficiency - 15-20 Micron Rating</t>
  </si>
  <si>
    <t>Bessey Heavy-Duty Bench Vise - 6" Jaw Opening</t>
  </si>
  <si>
    <t>Rikon 16” Variable Speed Scroll Saw - Variable Speed</t>
  </si>
  <si>
    <t>Rikon 16” 10” Band Saw</t>
  </si>
  <si>
    <t xml:space="preserve">Dremel Workstation - F/Moto-Tools </t>
  </si>
  <si>
    <t>Dremel 4000 Variable Speed Kit</t>
  </si>
  <si>
    <t>Makita 8-1/2" Sliding Compound Miter Saw</t>
  </si>
  <si>
    <t>Lumber Plywood Storage Rack</t>
  </si>
  <si>
    <t>Solar System Simulator</t>
  </si>
  <si>
    <t>Hubbard Scientific Coriolis Effect Kit</t>
  </si>
  <si>
    <t>Basic Orbit Orrery</t>
  </si>
  <si>
    <t>Water Cycle Model</t>
  </si>
  <si>
    <t>GrowLab® Classroom Gardening Center and Complete Plant Lab Kit</t>
  </si>
  <si>
    <t xml:space="preserve">Alnico Bar Magnets Sets, 12 x 6 x 150 mm </t>
  </si>
  <si>
    <t>Ceramic Bar Magnets, 70mm</t>
  </si>
  <si>
    <t>Stainless Steel Laboratory Carts</t>
  </si>
  <si>
    <t>DiscoveryScope</t>
  </si>
  <si>
    <t>Compact Scales and AC Adapter, 2000 g</t>
  </si>
  <si>
    <t>Model Plus: The Flower</t>
  </si>
  <si>
    <t>Earth's Interior Globe</t>
  </si>
  <si>
    <t>Triple Beam Balances</t>
  </si>
  <si>
    <t xml:space="preserve">Introductory Rock Collection </t>
  </si>
  <si>
    <t>Essential Physics Demo: Variable Coil Electromagnet and 12V Power Supply</t>
  </si>
  <si>
    <t xml:space="preserve">Wireless Weather Station </t>
  </si>
  <si>
    <t xml:space="preserve">Modeling Stream Erosion and Deposition, Classroom Set </t>
  </si>
  <si>
    <t xml:space="preserve">Density ID, Set of 12 </t>
  </si>
  <si>
    <t>Ohaus® Compact Scales</t>
  </si>
  <si>
    <t>Ohaus® Spring Scales</t>
  </si>
  <si>
    <t xml:space="preserve">Personal Label Maker
 and Batteries and Tape Cartridges, M Series, Black on White, 1/2" </t>
  </si>
  <si>
    <t>Ward's® Exploring Convection Currents Lab Activity</t>
  </si>
  <si>
    <t xml:space="preserve">General Fossil Collection </t>
  </si>
  <si>
    <t>Fisherbrand™ Flat Shelf Series Polymer Cart</t>
  </si>
  <si>
    <t>Interactive Plate Tectonics Model</t>
  </si>
  <si>
    <t>Fisherbrand™ Microscope Slide Box</t>
  </si>
  <si>
    <t xml:space="preserve">Geological Landscape Model Set </t>
  </si>
  <si>
    <t>EISCO Bar Magnets</t>
  </si>
  <si>
    <t>Student Inorganic and Organic Molecular Model Set, 65 Pieces</t>
  </si>
  <si>
    <t xml:space="preserve">Milky Way Galaxy Model </t>
  </si>
  <si>
    <t xml:space="preserve">Osmosis And Diffusion Lab Activity and Osmosis And Diffusion Refill </t>
  </si>
  <si>
    <t>Exploring Light's Properties Lab Activity</t>
  </si>
  <si>
    <t>Tackling Science Kit: Seeing the Light</t>
  </si>
  <si>
    <t xml:space="preserve">EISCO Linear Air Track with Accessories </t>
  </si>
  <si>
    <t xml:space="preserve">EISCO Deluxe Loop Apparatus with Scale </t>
  </si>
  <si>
    <t xml:space="preserve">GSC Second Law of Motion </t>
  </si>
  <si>
    <t xml:space="preserve">GSC Acceleration Trolley </t>
  </si>
  <si>
    <t xml:space="preserve">GSC Energy Transfer Demonstration </t>
  </si>
  <si>
    <t>EISCO Bottle Rocket Launcher</t>
  </si>
  <si>
    <t xml:space="preserve">Fisher Science Education™ Wave Demonstration Apparatus </t>
  </si>
  <si>
    <t>GSC International Force and Reaction Fan Car</t>
  </si>
  <si>
    <t xml:space="preserve">Groundwater Exploration Activity Model </t>
  </si>
  <si>
    <t>American Educational Products Economy Stream Table Kit</t>
  </si>
  <si>
    <t>Photon Solar Racer</t>
  </si>
  <si>
    <t>Fisherbrand™ Poxygrid™ Test Tube Racks</t>
  </si>
  <si>
    <t xml:space="preserve">EISCO Premium Potato Clock </t>
  </si>
  <si>
    <t>American Educational Products Electrostatic Lab</t>
  </si>
  <si>
    <t>Basic Tectonics Model, Complete Lab</t>
  </si>
  <si>
    <t>Magnetic Field Demonstrator</t>
  </si>
  <si>
    <t>Ginsberg Scientific Economy Anemometer</t>
  </si>
  <si>
    <t>Ginsberg Scientific Cloud Forming Apparatus</t>
  </si>
  <si>
    <t>Delta Education Rain Gauge</t>
  </si>
  <si>
    <t>Neo/SCI Exploring the Weather Lab Investigation</t>
  </si>
  <si>
    <t>United Scientific Economy Aneroid Barometer, 7-1/2 Dia in</t>
  </si>
  <si>
    <t>Frey Scientific Sling Psychrometer</t>
  </si>
  <si>
    <t>Hubbard Scientific Hubbard Scientific Basic Celestial Globe</t>
  </si>
  <si>
    <t>Inquiry Investigations Learning About Fossils Lab</t>
  </si>
  <si>
    <t>Neo/SCI Investigating Photosynthesis Lab Investigation</t>
  </si>
  <si>
    <t>Frey Scientific Stopwatch, 100 min, 1/100th sec, GA-13 Battery, Pack of 2</t>
  </si>
  <si>
    <t>Neo/SCI Chemical Changes Lab Investigation</t>
  </si>
  <si>
    <t>Frey Scientific Convection Demonstrator</t>
  </si>
  <si>
    <t>Extech Digital Sound Level Meter</t>
  </si>
  <si>
    <t>Neo/SCI DNA Activity Model</t>
  </si>
  <si>
    <t>Hubbard Scientific Plant and Animal Cell Model Activity Set</t>
  </si>
  <si>
    <t>Snap Circuits Motion</t>
  </si>
  <si>
    <t xml:space="preserve">Greenhouse Shelf Unit - 4 Shelves </t>
  </si>
  <si>
    <t xml:space="preserve">EZ-Grow Multi-Tiered Display Unit 50"H </t>
  </si>
  <si>
    <t xml:space="preserve">EZ-Grow Complete Bench Kit - 2'W x 8'L </t>
  </si>
  <si>
    <t>Know Your Fossils Collection</t>
  </si>
  <si>
    <t>VWR® Compact Scales and AC Adapter, 200g</t>
  </si>
  <si>
    <t>Economy Force Table</t>
  </si>
  <si>
    <t>Moment of Force Apparatus with Weights (2 boxes)</t>
  </si>
  <si>
    <t>Thermometer Rack</t>
  </si>
  <si>
    <t>Powr® Volleyball Transport System</t>
  </si>
  <si>
    <t>Judge's Stand w/Protective Pad, Freestanding, Folding</t>
  </si>
  <si>
    <t>Powr-Line® Volleyball Package and Nets</t>
  </si>
  <si>
    <t>Lockable Totemaster™ Carts</t>
  </si>
  <si>
    <t>Mat Jump Explosive Standing Mat</t>
  </si>
  <si>
    <t>Aid Vertical Challenger, Tandem Sport, TSVERTICAL</t>
  </si>
  <si>
    <t>ClassPlus™ MaxFit™ Pro Workout Mat Packs</t>
  </si>
  <si>
    <t>ClassPlus™ 6-Court Premium UltraNet™ Max Systems</t>
  </si>
  <si>
    <t>AssessPro® Flex-Solo™ Plus Tester</t>
  </si>
  <si>
    <t>UltraFit™ STEPerfect™ Fitness Steps</t>
  </si>
  <si>
    <t>Gopher Whip™ Aluminum Lacrosse Set</t>
  </si>
  <si>
    <t>UltraFit™ Workout Mats w/Wall Rack</t>
  </si>
  <si>
    <t>Mikasa® Volleyball Cart</t>
  </si>
  <si>
    <t>ClassPlus™ PaddlePro™ Pickleball Packs</t>
  </si>
  <si>
    <t>The Keeper™ Aluminum Goals</t>
  </si>
  <si>
    <t>Pugg® Portable Soccer Training Goals</t>
  </si>
  <si>
    <t>EnormaSport™ JUMBowl™ Pack</t>
  </si>
  <si>
    <t>Triad Agility Blocks</t>
  </si>
  <si>
    <t>Multi Color Triad 3-in-1 Foam Plyo Boxes</t>
  </si>
  <si>
    <t>9-Hole Putting Green Pack</t>
  </si>
  <si>
    <t>Blazer Rocker Hurdle with Brace</t>
  </si>
  <si>
    <t>Two-Wheel Hurdle Cart</t>
  </si>
  <si>
    <t>Introductory High Jump Standards and Elastic Crossbars</t>
  </si>
  <si>
    <t>High Jump Crossbars</t>
  </si>
  <si>
    <t>M3 Indoor Cycle</t>
  </si>
  <si>
    <t>Elliptical</t>
  </si>
  <si>
    <t>Exponents Lectern</t>
  </si>
  <si>
    <t>Black SoundTouch 10 Wireless Speaker</t>
  </si>
  <si>
    <t>Powershred® 100% Jam Proof Cross-Cut Shredder</t>
  </si>
  <si>
    <t>Stainless Steel Utility Cart</t>
  </si>
  <si>
    <t>Foot Stool</t>
  </si>
  <si>
    <t>Recovery Couch, Biltmore w/ Chrome Legs</t>
  </si>
  <si>
    <t>Two-Shelf Narcotics Cabinet</t>
  </si>
  <si>
    <t>Human Skeleton Model with Skeletal System Chart</t>
  </si>
  <si>
    <t>Body Fat Replicas, 1 lb.</t>
  </si>
  <si>
    <t>Classic Heart, 2 part</t>
  </si>
  <si>
    <t>Normal Lung Model - 9 x 5-1/2 x 5-1/4</t>
  </si>
  <si>
    <t>Deluxe Space-Saver Exam Table</t>
  </si>
  <si>
    <t>Height Adjustable Stool</t>
  </si>
  <si>
    <t>Cardiac Science Powerheart G5 with iCPR Electrode</t>
  </si>
  <si>
    <t>Cardiac Science Powerheart G5 AED Trainer (w/ Intellisense CPR)</t>
  </si>
  <si>
    <t>Skyjack SJIII 3226</t>
  </si>
  <si>
    <t>6' Fiberglass Stepladder</t>
  </si>
  <si>
    <t>8' Fiberglass Stepladder</t>
  </si>
  <si>
    <t>12' Fiberglass Stepladder</t>
  </si>
  <si>
    <t>3-Speed Air Mover</t>
  </si>
  <si>
    <t>Container w/Dolly, 55 Gallon Round</t>
  </si>
  <si>
    <t>44 Gallon Brute® Container with Dolly - Black</t>
  </si>
  <si>
    <t>44 Gallon Brute® Container with Dolly - Gray</t>
  </si>
  <si>
    <t>WaveBrake® Down Press Combo</t>
  </si>
  <si>
    <t>20" 2000 RPM Burnisher</t>
  </si>
  <si>
    <t>Charger 2716 DB Plus 27-Inch Battery Burnisher</t>
  </si>
  <si>
    <t>Super CoachVac HEPA Backpack Vacuum Cleaner with Xover Floor Tool Kit D - 120V</t>
  </si>
  <si>
    <t>1500 PSI Pressure Washer on Cart 2hp 120v</t>
  </si>
  <si>
    <t>Waterhog Elite Mats</t>
  </si>
  <si>
    <t>15 Gallon Wet Dry Vac With Tool Kit and 26" Front Mount Squeegee Kit</t>
  </si>
  <si>
    <t>20" Floor Machine 175 RPM 1.5HP Pad Driver and 20 Poly Brush</t>
  </si>
  <si>
    <t>Platinum Snow Blower</t>
  </si>
  <si>
    <t>EX-30 500H Extractor w/Hose &amp; Wand</t>
  </si>
  <si>
    <t>28" Rider Auto Scrubber</t>
  </si>
  <si>
    <t>28" SPEED SCRUB DISC 500 AUTOSCRUBBER</t>
  </si>
  <si>
    <t xml:space="preserve">(1) 6-MCT-6030-T-WW-EY-G3: 60"x 30" Top </t>
  </si>
  <si>
    <t>Table Desk w/ Pedestal</t>
  </si>
  <si>
    <t>Pedestal Desk w/ drawer</t>
  </si>
  <si>
    <t xml:space="preserve">(1) 6-MCT7230-T-WW: 72" x 30" Top </t>
  </si>
  <si>
    <t xml:space="preserve">(1) 6-MCT-6030-T-G3: 60" x 30" Top </t>
  </si>
  <si>
    <t xml:space="preserve">(1) 6-MCT-6030-T-G3: 60x30 Top </t>
  </si>
  <si>
    <t>HLF</t>
  </si>
  <si>
    <t>RT-124-6038.75</t>
  </si>
  <si>
    <t xml:space="preserve">(1) RT-124-8442-E-W; (1) BEO2511-4-4-ZO8-U18-120; (2) WM26 </t>
  </si>
  <si>
    <t>HLF, Byrne and Doug Mockett</t>
  </si>
  <si>
    <t xml:space="preserve">Southern Aluminum </t>
  </si>
  <si>
    <t>Rouillard</t>
  </si>
  <si>
    <t xml:space="preserve">(1) RA-124-13848-E-W; (1) (1) BEO2511-4-4-ZO18-120; (2) WM26 </t>
  </si>
  <si>
    <t>HLF and Byrne Ellora</t>
  </si>
  <si>
    <t xml:space="preserve">(1) RT-124-10842-E-W; (1) BEO2511-4-4-ZO8-U18-120; (2) WM26; (1) DNA3/R </t>
  </si>
  <si>
    <t xml:space="preserve">(1) RT-124-10842-E-W; (1) BEO2511-4-4-ZO8-U18-120; (2) WM26; </t>
  </si>
  <si>
    <t>TC201626 P</t>
  </si>
  <si>
    <t>Table MP3 3617 P</t>
  </si>
  <si>
    <t>A3672P</t>
  </si>
  <si>
    <t>A3696P</t>
  </si>
  <si>
    <t xml:space="preserve">MP18BBF-NLP </t>
  </si>
  <si>
    <t>CCHVFR4-RICH</t>
  </si>
  <si>
    <t xml:space="preserve">LA12F3624-2D-RL </t>
  </si>
  <si>
    <t xml:space="preserve">LA12F3648-4D-RL </t>
  </si>
  <si>
    <t xml:space="preserve">LA12F4224-2D-RL </t>
  </si>
  <si>
    <t xml:space="preserve">LA12F4248-4D-RL </t>
  </si>
  <si>
    <t xml:space="preserve">LA12F-4248-4DRL/OA12-4225FLH </t>
  </si>
  <si>
    <t>4 Drawer Vertical File Cabinet</t>
  </si>
  <si>
    <t>2 Drawer Lateral File, Locking</t>
  </si>
  <si>
    <t>2 DrawerLateral File, Locking</t>
  </si>
  <si>
    <t>4 Drawer Lateral File, Locking</t>
  </si>
  <si>
    <t xml:space="preserve">4 Drawer Lateral File, Locking </t>
  </si>
  <si>
    <t>4 Drawer Lateral File, Locking and Overshelf</t>
  </si>
  <si>
    <t>Light weight Folding Tables</t>
  </si>
  <si>
    <t>HKLFT1836</t>
  </si>
  <si>
    <t>HKLFT1842</t>
  </si>
  <si>
    <t xml:space="preserve">(1) LA12F.3624.1D.1OS; (1) KB3312D </t>
  </si>
  <si>
    <t>OA12-4225-FL-H</t>
  </si>
  <si>
    <t>BC55-30/12D</t>
  </si>
  <si>
    <t>BC215-36</t>
  </si>
  <si>
    <t>4 Shelf Bookcase</t>
  </si>
  <si>
    <t>2 Shelf Bookcase</t>
  </si>
  <si>
    <t>Pro-Quip</t>
  </si>
  <si>
    <t>Lyons</t>
  </si>
  <si>
    <t>Brodart</t>
  </si>
  <si>
    <t>School Furnishings</t>
  </si>
  <si>
    <t xml:space="preserve">LibraryQuiet™ Booktruck, </t>
  </si>
  <si>
    <t>6 Sloped Shelves and Book Supports</t>
  </si>
  <si>
    <t>LibraryQuiet™ Booktruck</t>
  </si>
  <si>
    <t>6 Sloped Shelves and Book Support</t>
  </si>
  <si>
    <t>4 Sloped and 1 Flat Bottom Shelves</t>
  </si>
  <si>
    <t xml:space="preserve">LibraryQuiet™ Double-sided End-of-range Booktruck </t>
  </si>
  <si>
    <t xml:space="preserve">8000 Series, Type "B2" </t>
  </si>
  <si>
    <t xml:space="preserve">6000 Series Bulk Storage </t>
  </si>
  <si>
    <t>W-4224-M</t>
  </si>
  <si>
    <t>PLE11C</t>
  </si>
  <si>
    <t>PLE11C (Modified Height)</t>
  </si>
  <si>
    <t>WCT-4242-RT</t>
  </si>
  <si>
    <t>WCT-7336-RT</t>
  </si>
  <si>
    <t>ETEC-7339MOD</t>
  </si>
  <si>
    <t xml:space="preserve">(1) AT.CAR.7239.30.KN; (4) WM26; (2) DNA3/R </t>
  </si>
  <si>
    <t>OTBTBU10</t>
  </si>
  <si>
    <t xml:space="preserve">(1)WK12187260; (6) WE13749350 </t>
  </si>
  <si>
    <t xml:space="preserve">WT12187060 </t>
  </si>
  <si>
    <t xml:space="preserve">WK12186930; (6) WE13749350 </t>
  </si>
  <si>
    <r>
      <t>Furniture                        (Select)</t>
    </r>
    <r>
      <rPr>
        <b/>
        <i/>
        <sz val="12"/>
        <rFont val="Times New Roman"/>
        <family val="1"/>
      </rPr>
      <t xml:space="preserve">                              i.e., General Classroom</t>
    </r>
  </si>
  <si>
    <r>
      <t xml:space="preserve"> Product Type       (Select)      </t>
    </r>
    <r>
      <rPr>
        <b/>
        <i/>
        <sz val="12"/>
        <rFont val="Times New Roman"/>
        <family val="1"/>
      </rPr>
      <t>i.e., Seating</t>
    </r>
  </si>
  <si>
    <r>
      <t>Vendor Name        (</t>
    </r>
    <r>
      <rPr>
        <b/>
        <i/>
        <sz val="12"/>
        <rFont val="Times New Roman"/>
        <family val="1"/>
      </rPr>
      <t>e.g., COP</t>
    </r>
    <r>
      <rPr>
        <b/>
        <sz val="12"/>
        <rFont val="Times New Roman"/>
        <family val="1"/>
      </rPr>
      <t>)</t>
    </r>
  </si>
  <si>
    <r>
      <t xml:space="preserve">Manufacturer Name </t>
    </r>
    <r>
      <rPr>
        <b/>
        <i/>
        <sz val="12"/>
        <rFont val="Times New Roman"/>
        <family val="1"/>
      </rPr>
      <t xml:space="preserve"> (e.g., Hon)</t>
    </r>
  </si>
  <si>
    <r>
      <t xml:space="preserve"> Product Line/Style            (</t>
    </r>
    <r>
      <rPr>
        <b/>
        <i/>
        <sz val="12"/>
        <rFont val="Times New Roman"/>
        <family val="1"/>
      </rPr>
      <t>e.g., Ignition Series)</t>
    </r>
  </si>
  <si>
    <r>
      <t xml:space="preserve">Product Description &amp; Size                      </t>
    </r>
    <r>
      <rPr>
        <b/>
        <i/>
        <sz val="12"/>
        <rFont val="Times New Roman"/>
        <family val="1"/>
      </rPr>
      <t>(e.g., Low-Back Task Chair – 18”)</t>
    </r>
  </si>
  <si>
    <r>
      <t xml:space="preserve">Model Number      </t>
    </r>
    <r>
      <rPr>
        <b/>
        <i/>
        <sz val="12"/>
        <rFont val="Times New Roman"/>
        <family val="1"/>
      </rPr>
      <t>(i.e., HON1018LAY)</t>
    </r>
  </si>
  <si>
    <r>
      <t xml:space="preserve">Finishes                  </t>
    </r>
    <r>
      <rPr>
        <b/>
        <i/>
        <sz val="12"/>
        <rFont val="Times New Roman"/>
        <family val="1"/>
      </rPr>
      <t>(e.g. Standard)</t>
    </r>
  </si>
  <si>
    <r>
      <t xml:space="preserve">Quantity  </t>
    </r>
    <r>
      <rPr>
        <b/>
        <i/>
        <sz val="12"/>
        <rFont val="Times New Roman"/>
        <family val="1"/>
      </rPr>
      <t>(e.g., 500)</t>
    </r>
  </si>
  <si>
    <r>
      <t xml:space="preserve">Unit Cost    </t>
    </r>
    <r>
      <rPr>
        <b/>
        <i/>
        <sz val="12"/>
        <rFont val="Times New Roman"/>
        <family val="1"/>
      </rPr>
      <t>(i.e., $150.00)</t>
    </r>
  </si>
  <si>
    <r>
      <t xml:space="preserve">Total Cost             </t>
    </r>
    <r>
      <rPr>
        <b/>
        <i/>
        <sz val="12"/>
        <color theme="1"/>
        <rFont val="Times New Roman"/>
        <family val="1"/>
      </rPr>
      <t xml:space="preserve">(i.e., $75,000.00)            </t>
    </r>
    <r>
      <rPr>
        <b/>
        <sz val="12"/>
        <color rgb="FFFF0000"/>
        <rFont val="Times New Roman"/>
        <family val="1"/>
      </rPr>
      <t xml:space="preserve">           </t>
    </r>
  </si>
  <si>
    <r>
      <t xml:space="preserve">Contract Type (Select)  </t>
    </r>
    <r>
      <rPr>
        <b/>
        <i/>
        <sz val="12"/>
        <rFont val="Times New Roman"/>
        <family val="1"/>
      </rPr>
      <t>(i.e., OSD)</t>
    </r>
  </si>
  <si>
    <t>Demco</t>
  </si>
  <si>
    <t xml:space="preserve">Childcraft </t>
  </si>
  <si>
    <t>Johnson Scientific</t>
  </si>
  <si>
    <t>Wisconsin Bench</t>
  </si>
  <si>
    <t>CRB1150-4239.SH</t>
  </si>
  <si>
    <t xml:space="preserve">CRB1150-4239.SH </t>
  </si>
  <si>
    <t>CRB3122MOD</t>
  </si>
  <si>
    <t>CRB6040-MOD</t>
  </si>
  <si>
    <t>CRB342128MOD6.6.12</t>
  </si>
  <si>
    <t xml:space="preserve">HFSL609-DG </t>
  </si>
  <si>
    <t>Screenflex</t>
  </si>
  <si>
    <t>WB0912T</t>
  </si>
  <si>
    <t>Whitnety Brothers</t>
  </si>
  <si>
    <t>WB7004</t>
  </si>
  <si>
    <t>WB3251</t>
  </si>
  <si>
    <t>WB0915T</t>
  </si>
  <si>
    <t xml:space="preserve">Wenger </t>
  </si>
  <si>
    <t>146M052.</t>
  </si>
  <si>
    <t xml:space="preserve">127A261 </t>
  </si>
  <si>
    <t xml:space="preserve">141C001 </t>
  </si>
  <si>
    <t xml:space="preserve">Manhasset </t>
  </si>
  <si>
    <t>Music &amp; Arts</t>
  </si>
  <si>
    <t xml:space="preserve">104C011 </t>
  </si>
  <si>
    <t>157D091</t>
  </si>
  <si>
    <t xml:space="preserve">(7) 098D054; (1) 098D541 </t>
  </si>
  <si>
    <t xml:space="preserve">(3) 098D054; (1) 098D541 </t>
  </si>
  <si>
    <t>Automatic Kiln with Electric Controller, EnviroVent 2 Venting System and Kiln Furniture</t>
  </si>
  <si>
    <t xml:space="preserve">Automatic Kiln with Electric Controller, EnviroVent 2 Venting System </t>
  </si>
  <si>
    <t xml:space="preserve"> Open Drying Cabinet</t>
  </si>
  <si>
    <t>Skutt</t>
  </si>
  <si>
    <t>Dick Blick</t>
  </si>
  <si>
    <t>Bailey</t>
  </si>
  <si>
    <t>Sheffield Pottery</t>
  </si>
  <si>
    <t>Shrimpo Ceramics</t>
  </si>
  <si>
    <t>Creative Office Pavilion</t>
  </si>
  <si>
    <t xml:space="preserve">Copernicus Educational Products Inc. </t>
  </si>
  <si>
    <t>Rubbermaid</t>
  </si>
  <si>
    <t>Midwest Technology</t>
  </si>
  <si>
    <t>Majestic</t>
  </si>
  <si>
    <t>Korg</t>
  </si>
  <si>
    <t>Yamaha and Knox</t>
  </si>
  <si>
    <t>Jupiter</t>
  </si>
  <si>
    <t>WB Manufacturing and Byrne</t>
  </si>
  <si>
    <t>Baytech Containers</t>
  </si>
  <si>
    <t>Sargent Welch</t>
  </si>
  <si>
    <t>Paxton Patterson</t>
  </si>
  <si>
    <t>Fisher Scientific</t>
  </si>
  <si>
    <t>Frey Scientific</t>
  </si>
  <si>
    <t>Ward's Science</t>
  </si>
  <si>
    <t>Farmtec</t>
  </si>
  <si>
    <t>BSN Sports</t>
  </si>
  <si>
    <t>Porter Athletic</t>
  </si>
  <si>
    <t>Gopher</t>
  </si>
  <si>
    <t>Nasco</t>
  </si>
  <si>
    <t xml:space="preserve">01-669 </t>
  </si>
  <si>
    <t>68-875</t>
  </si>
  <si>
    <t xml:space="preserve">67-763 </t>
  </si>
  <si>
    <t>Keiser</t>
  </si>
  <si>
    <t xml:space="preserve">M5i 5600 BBC </t>
  </si>
  <si>
    <t>M3-5501 BBC</t>
  </si>
  <si>
    <t>Coalesse</t>
  </si>
  <si>
    <t>COCL42</t>
  </si>
  <si>
    <t xml:space="preserve">Bose </t>
  </si>
  <si>
    <t>Red Thread</t>
  </si>
  <si>
    <t>Fellows</t>
  </si>
  <si>
    <t>Johnson Scientifc</t>
  </si>
  <si>
    <t xml:space="preserve">425Ci </t>
  </si>
  <si>
    <t>School Health</t>
  </si>
  <si>
    <t>3B Scientific</t>
  </si>
  <si>
    <t xml:space="preserve">W44655 </t>
  </si>
  <si>
    <t>85-098</t>
  </si>
  <si>
    <t xml:space="preserve">PE06739 </t>
  </si>
  <si>
    <t xml:space="preserve">Z40863E </t>
  </si>
  <si>
    <t>69-179</t>
  </si>
  <si>
    <t xml:space="preserve">51-235 </t>
  </si>
  <si>
    <t xml:space="preserve">67-068 </t>
  </si>
  <si>
    <t xml:space="preserve">68-659 </t>
  </si>
  <si>
    <t xml:space="preserve">38-648 </t>
  </si>
  <si>
    <t xml:space="preserve">06-028 </t>
  </si>
  <si>
    <t xml:space="preserve">61-736 </t>
  </si>
  <si>
    <t>56-012</t>
  </si>
  <si>
    <t>73-067</t>
  </si>
  <si>
    <t>73-004</t>
  </si>
  <si>
    <t xml:space="preserve">45-510 </t>
  </si>
  <si>
    <t xml:space="preserve">85-086 </t>
  </si>
  <si>
    <t xml:space="preserve">08-702 </t>
  </si>
  <si>
    <t xml:space="preserve">08-706 </t>
  </si>
  <si>
    <t xml:space="preserve">(1) 39-537; (1) 39-540 </t>
  </si>
  <si>
    <t xml:space="preserve">08-796 </t>
  </si>
  <si>
    <t>No Model #</t>
  </si>
  <si>
    <t>30218-1103</t>
  </si>
  <si>
    <t xml:space="preserve">(1) KM-1027-3; (1) EnviroVent; (1) Kiln Furniture </t>
  </si>
  <si>
    <t>M-402-21</t>
  </si>
  <si>
    <t xml:space="preserve">(1) 30264-1003; (1) 30240-1030 </t>
  </si>
  <si>
    <t xml:space="preserve">SACSTLAL </t>
  </si>
  <si>
    <t>51288-8491</t>
  </si>
  <si>
    <t>PDR20KD</t>
  </si>
  <si>
    <t xml:space="preserve">(1) 30209-1020; (1) 30209-0000 </t>
  </si>
  <si>
    <t xml:space="preserve">51753-1050 </t>
  </si>
  <si>
    <t xml:space="preserve">30261-1001 </t>
  </si>
  <si>
    <t xml:space="preserve">52916-1003 </t>
  </si>
  <si>
    <t xml:space="preserve">55348-1618 </t>
  </si>
  <si>
    <t xml:space="preserve">33086-1010 </t>
  </si>
  <si>
    <t xml:space="preserve">30228-1005 </t>
  </si>
  <si>
    <t xml:space="preserve">X6535D </t>
  </si>
  <si>
    <t xml:space="preserve">LP-380-BK </t>
  </si>
  <si>
    <t xml:space="preserve">PC-770-BK </t>
  </si>
  <si>
    <t xml:space="preserve">(1) P-115; (1) L-85; (1) LP-5A; Full Size Bench </t>
  </si>
  <si>
    <t xml:space="preserve">MTG02AP </t>
  </si>
  <si>
    <t xml:space="preserve">72-4928 </t>
  </si>
  <si>
    <t xml:space="preserve">18-0570 </t>
  </si>
  <si>
    <t xml:space="preserve">Lobo Series Custom Modified and BEO3373-GN-4-0-Q01-120 </t>
  </si>
  <si>
    <t xml:space="preserve">(1) 42-0233; (2) 42-0056 </t>
  </si>
  <si>
    <t xml:space="preserve">53-0044 </t>
  </si>
  <si>
    <t xml:space="preserve">49-0716 or 10-600VS </t>
  </si>
  <si>
    <t xml:space="preserve">49-0713 or 10-305 </t>
  </si>
  <si>
    <t xml:space="preserve">32-2292 or 220-01 </t>
  </si>
  <si>
    <t xml:space="preserve">32-5084 or 4000-2/30 </t>
  </si>
  <si>
    <t xml:space="preserve">49-0609 or LS0815F </t>
  </si>
  <si>
    <t xml:space="preserve">(11) M155012 LR-1WM </t>
  </si>
  <si>
    <t xml:space="preserve">470003-048 </t>
  </si>
  <si>
    <t xml:space="preserve">470128-638 </t>
  </si>
  <si>
    <t xml:space="preserve">470007-958 </t>
  </si>
  <si>
    <t xml:space="preserve">(1) 470200-430; (1) 470111-210 </t>
  </si>
  <si>
    <t xml:space="preserve">470122-646 </t>
  </si>
  <si>
    <t xml:space="preserve">470120-850 </t>
  </si>
  <si>
    <t>470006-054</t>
  </si>
  <si>
    <t xml:space="preserve">70015-076 </t>
  </si>
  <si>
    <t xml:space="preserve">470003-172 </t>
  </si>
  <si>
    <t xml:space="preserve">70004-728 </t>
  </si>
  <si>
    <t xml:space="preserve">470136-882 </t>
  </si>
  <si>
    <t xml:space="preserve">470012-320 </t>
  </si>
  <si>
    <t xml:space="preserve">470025-228 </t>
  </si>
  <si>
    <t xml:space="preserve">470016-754 </t>
  </si>
  <si>
    <t xml:space="preserve">470228-946 </t>
  </si>
  <si>
    <t xml:space="preserve">470012-494 </t>
  </si>
  <si>
    <t xml:space="preserve">470220-778 </t>
  </si>
  <si>
    <t xml:space="preserve">470203-728 or CS200 </t>
  </si>
  <si>
    <t xml:space="preserve">470005-238 </t>
  </si>
  <si>
    <t xml:space="preserve">(1) 70016-864; (1) 470008-554 </t>
  </si>
  <si>
    <t xml:space="preserve">470017-410 </t>
  </si>
  <si>
    <t xml:space="preserve">470004-594 </t>
  </si>
  <si>
    <t xml:space="preserve">470110-996 </t>
  </si>
  <si>
    <t>13-451-187</t>
  </si>
  <si>
    <t>470006-586</t>
  </si>
  <si>
    <t xml:space="preserve">470007-598 </t>
  </si>
  <si>
    <t xml:space="preserve">S95965 </t>
  </si>
  <si>
    <t xml:space="preserve">470231-426 </t>
  </si>
  <si>
    <t xml:space="preserve">470005-100 </t>
  </si>
  <si>
    <t xml:space="preserve">(1) 470190-610; (1) 470015-310 </t>
  </si>
  <si>
    <t xml:space="preserve">470190-690 </t>
  </si>
  <si>
    <t xml:space="preserve">470107-316 </t>
  </si>
  <si>
    <t xml:space="preserve">S12954 or PH0362A </t>
  </si>
  <si>
    <t xml:space="preserve">S12941 or PH0323LS </t>
  </si>
  <si>
    <t>S13619 or 1476</t>
  </si>
  <si>
    <t xml:space="preserve">S13637 or ACT01 </t>
  </si>
  <si>
    <t xml:space="preserve">S13993 or HEATRAN01 </t>
  </si>
  <si>
    <t xml:space="preserve">S12993 or PH1120143 </t>
  </si>
  <si>
    <t>S24608 or 1374</t>
  </si>
  <si>
    <t>S23751 or PH0712</t>
  </si>
  <si>
    <t xml:space="preserve">S45440 or 301075 </t>
  </si>
  <si>
    <t xml:space="preserve">S45158 or 3071 </t>
  </si>
  <si>
    <t xml:space="preserve">S63318 </t>
  </si>
  <si>
    <t>S96710 or F187940000/EMD</t>
  </si>
  <si>
    <t xml:space="preserve">S23701 or PTCLK </t>
  </si>
  <si>
    <t xml:space="preserve">S90716 or 7507 </t>
  </si>
  <si>
    <t xml:space="preserve">470004-622 </t>
  </si>
  <si>
    <t xml:space="preserve">470002-988 </t>
  </si>
  <si>
    <t>9-070-5616</t>
  </si>
  <si>
    <t xml:space="preserve">20-1573 </t>
  </si>
  <si>
    <t xml:space="preserve">20-3263 </t>
  </si>
  <si>
    <t xml:space="preserve">30-1335 </t>
  </si>
  <si>
    <t xml:space="preserve">470220-192 </t>
  </si>
  <si>
    <t>470014-528</t>
  </si>
  <si>
    <t>470013-540</t>
  </si>
  <si>
    <t>470014-520</t>
  </si>
  <si>
    <t>470014-512</t>
  </si>
  <si>
    <t>MICROSCOPE HM ADV. DUAL VIEW CL</t>
  </si>
  <si>
    <t>CABINET MICROSCOPE MICRO-CHAR STATION</t>
  </si>
  <si>
    <t xml:space="preserve">MICROSCOPE HM ADV. CL 4X 10X 40X 100X </t>
  </si>
  <si>
    <t>MICROSCOPE HM STD. CL 4X 10X 40X</t>
  </si>
  <si>
    <t xml:space="preserve">470026-758 </t>
  </si>
  <si>
    <t xml:space="preserve">470003-170 </t>
  </si>
  <si>
    <t>470148-764</t>
  </si>
  <si>
    <r>
      <t xml:space="preserve">Equipment                                                            (Select)                             </t>
    </r>
    <r>
      <rPr>
        <b/>
        <i/>
        <sz val="12"/>
        <rFont val="Times New Roman"/>
        <family val="1"/>
      </rPr>
      <t xml:space="preserve">    (i.e., Science)</t>
    </r>
  </si>
  <si>
    <r>
      <t xml:space="preserve"> Product Type                                                             (Select)      </t>
    </r>
    <r>
      <rPr>
        <b/>
        <i/>
        <sz val="12"/>
        <rFont val="Times New Roman"/>
        <family val="1"/>
      </rPr>
      <t>(i.e., Storage)</t>
    </r>
  </si>
  <si>
    <r>
      <t xml:space="preserve">Vendor Name </t>
    </r>
    <r>
      <rPr>
        <b/>
        <i/>
        <sz val="12"/>
        <rFont val="Times New Roman"/>
        <family val="1"/>
      </rPr>
      <t>(e.g., COP)</t>
    </r>
  </si>
  <si>
    <r>
      <t xml:space="preserve">  Manufacturer Name </t>
    </r>
    <r>
      <rPr>
        <b/>
        <i/>
        <sz val="12"/>
        <rFont val="Times New Roman"/>
        <family val="1"/>
      </rPr>
      <t xml:space="preserve"> (e.g., Hon)</t>
    </r>
  </si>
  <si>
    <r>
      <t xml:space="preserve">Product Line/Style </t>
    </r>
    <r>
      <rPr>
        <b/>
        <i/>
        <sz val="12"/>
        <rFont val="Times New Roman"/>
        <family val="1"/>
      </rPr>
      <t>(e.g., Ignition Series)</t>
    </r>
  </si>
  <si>
    <r>
      <t xml:space="preserve"> Product Description &amp; Size  </t>
    </r>
    <r>
      <rPr>
        <b/>
        <i/>
        <sz val="12"/>
        <rFont val="Times New Roman"/>
        <family val="1"/>
      </rPr>
      <t>(e.g., Low-Back Task Chair – 18”)</t>
    </r>
  </si>
  <si>
    <r>
      <t xml:space="preserve">Model Number  </t>
    </r>
    <r>
      <rPr>
        <b/>
        <i/>
        <sz val="12"/>
        <rFont val="Times New Roman"/>
        <family val="1"/>
      </rPr>
      <t>(i.e., HON1018LAY)</t>
    </r>
  </si>
  <si>
    <r>
      <t xml:space="preserve"> Quantity  </t>
    </r>
    <r>
      <rPr>
        <b/>
        <i/>
        <sz val="12"/>
        <rFont val="Times New Roman"/>
        <family val="1"/>
      </rPr>
      <t>(e.g., 500)</t>
    </r>
  </si>
  <si>
    <r>
      <t xml:space="preserve"> Unit Cost  </t>
    </r>
    <r>
      <rPr>
        <b/>
        <i/>
        <sz val="12"/>
        <rFont val="Times New Roman"/>
        <family val="1"/>
      </rPr>
      <t>(i.e., $150.00)</t>
    </r>
  </si>
  <si>
    <r>
      <t xml:space="preserve"> Total Cost </t>
    </r>
    <r>
      <rPr>
        <b/>
        <i/>
        <sz val="12"/>
        <color theme="1"/>
        <rFont val="Times New Roman"/>
        <family val="1"/>
      </rPr>
      <t xml:space="preserve">(i.e., $75,000.00)            </t>
    </r>
    <r>
      <rPr>
        <b/>
        <sz val="12"/>
        <color rgb="FFFF0000"/>
        <rFont val="Times New Roman"/>
        <family val="1"/>
      </rPr>
      <t xml:space="preserve">           </t>
    </r>
  </si>
  <si>
    <t>Skyjack</t>
  </si>
  <si>
    <t>MD Stetson</t>
  </si>
  <si>
    <t>Lynn Ladder</t>
  </si>
  <si>
    <t>Viper</t>
  </si>
  <si>
    <t>VIPWT3SPD</t>
  </si>
  <si>
    <t>FL308P</t>
  </si>
  <si>
    <t>FL306P</t>
  </si>
  <si>
    <t>FL312P</t>
  </si>
  <si>
    <t>SJIII 3226</t>
  </si>
  <si>
    <t>IMP1303</t>
  </si>
  <si>
    <t>RUB7577YEL</t>
  </si>
  <si>
    <t>WB440RBLK</t>
  </si>
  <si>
    <t>WB440RGRY</t>
  </si>
  <si>
    <t>Nobles</t>
  </si>
  <si>
    <t>SSR-800-D</t>
  </si>
  <si>
    <t>Airens</t>
  </si>
  <si>
    <t>NSS</t>
  </si>
  <si>
    <t>Pro Team</t>
  </si>
  <si>
    <t>Anderson</t>
  </si>
  <si>
    <t>Extractor</t>
  </si>
  <si>
    <t>SS500-700-D</t>
  </si>
  <si>
    <t>Quincy Public Schools</t>
  </si>
  <si>
    <t>Sterling Middle School (Southwest Middle School)</t>
  </si>
  <si>
    <t>Fall 2019</t>
  </si>
  <si>
    <t>5th through 8th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</si>
</sst>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0.00_);\([$$-409]#,##0.00\)"/>
    <numFmt numFmtId="166" formatCode="###0.00_);\-###0.00"/>
  </numFmts>
  <fonts count="30"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b/>
      <sz val="14"/>
      <name val="Times New Roman"/>
      <family val="1"/>
    </font>
    <font>
      <b/>
      <sz val="14"/>
      <color theme="1"/>
      <name val="Times New Roman"/>
      <family val="1"/>
    </font>
    <font>
      <sz val="12"/>
      <color theme="1"/>
      <name val="Times New Roman"/>
      <family val="1"/>
    </font>
    <font>
      <b/>
      <sz val="18"/>
      <color theme="1"/>
      <name val="Times New Roman"/>
      <family val="1"/>
    </font>
    <font>
      <b/>
      <sz val="20"/>
      <name val="Times New Roman"/>
      <family val="1"/>
    </font>
    <font>
      <b/>
      <sz val="16"/>
      <color theme="1"/>
      <name val="Times New Roman"/>
      <family val="1"/>
    </font>
    <font>
      <b/>
      <sz val="18"/>
      <color rgb="FF00B050"/>
      <name val="Times New Roman"/>
      <family val="1"/>
    </font>
    <font>
      <b/>
      <sz val="24"/>
      <name val="Times New Roman"/>
      <family val="1"/>
    </font>
    <font>
      <sz val="11"/>
      <color theme="1"/>
      <name val="Calibri"/>
      <family val="2"/>
      <scheme val="minor"/>
    </font>
    <font>
      <b/>
      <sz val="11"/>
      <color theme="0"/>
      <name val="Times New Roman"/>
      <family val="1"/>
    </font>
    <font>
      <u val="double"/>
      <sz val="12"/>
      <color theme="1"/>
      <name val="Times New Roman"/>
      <family val="1"/>
    </font>
    <font>
      <sz val="12"/>
      <color rgb="FFFF0000"/>
      <name val="Times New Roman"/>
      <family val="1"/>
    </font>
    <font>
      <sz val="14"/>
      <color theme="1"/>
      <name val="Times New Roman"/>
      <family val="1"/>
    </font>
    <font>
      <b/>
      <sz val="12"/>
      <name val="Times New Roman"/>
      <family val="1"/>
    </font>
    <font>
      <b/>
      <i/>
      <sz val="12"/>
      <name val="Times New Roman"/>
      <family val="1"/>
    </font>
    <font>
      <b/>
      <sz val="12"/>
      <color theme="1"/>
      <name val="Times New Roman"/>
      <family val="1"/>
    </font>
    <font>
      <b/>
      <i/>
      <sz val="12"/>
      <color theme="1"/>
      <name val="Times New Roman"/>
      <family val="1"/>
    </font>
    <font>
      <b/>
      <sz val="12"/>
      <color rgb="FFFF0000"/>
      <name val="Times New Roman"/>
      <family val="1"/>
    </font>
    <font>
      <sz val="12"/>
      <color rgb="FF000000"/>
      <name val="Times New Roman"/>
      <family val="1"/>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
      <left/>
      <right style="thin">
        <color indexed="64"/>
      </right>
      <top style="thin">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44" fontId="19" fillId="0" borderId="0" applyFont="0" applyFill="0" applyBorder="0" applyAlignment="0" applyProtection="0"/>
  </cellStyleXfs>
  <cellXfs count="213">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10" fillId="0" borderId="0" xfId="0" applyFont="1"/>
    <xf numFmtId="0" fontId="13" fillId="0" borderId="3" xfId="0" applyNumberFormat="1" applyFont="1" applyBorder="1" applyAlignment="1">
      <alignment horizontal="left" vertical="top" wrapText="1"/>
    </xf>
    <xf numFmtId="164" fontId="13" fillId="0" borderId="3" xfId="0" applyNumberFormat="1" applyFont="1" applyFill="1" applyBorder="1" applyAlignment="1">
      <alignment horizontal="left" vertical="top" wrapText="1"/>
    </xf>
    <xf numFmtId="0" fontId="13" fillId="0" borderId="1" xfId="0" applyNumberFormat="1" applyFont="1" applyBorder="1" applyAlignment="1">
      <alignment horizontal="left" vertical="top" wrapText="1"/>
    </xf>
    <xf numFmtId="164" fontId="13" fillId="0" borderId="1" xfId="0" applyNumberFormat="1" applyFont="1" applyFill="1" applyBorder="1" applyAlignment="1">
      <alignment horizontal="left" vertical="top" wrapText="1"/>
    </xf>
    <xf numFmtId="0" fontId="13" fillId="3" borderId="1" xfId="0" applyFont="1" applyFill="1" applyBorder="1" applyAlignment="1">
      <alignment horizontal="left" vertical="top" wrapText="1"/>
    </xf>
    <xf numFmtId="0" fontId="17" fillId="9" borderId="0" xfId="0" applyFont="1" applyFill="1" applyBorder="1"/>
    <xf numFmtId="0" fontId="12" fillId="11" borderId="8" xfId="0" applyFont="1" applyFill="1" applyBorder="1" applyAlignment="1">
      <alignment horizontal="left" vertical="top" wrapText="1"/>
    </xf>
    <xf numFmtId="0" fontId="12" fillId="11" borderId="1" xfId="0" applyFont="1" applyFill="1" applyBorder="1" applyAlignment="1">
      <alignment horizontal="left" vertical="top" wrapText="1"/>
    </xf>
    <xf numFmtId="0" fontId="12" fillId="11" borderId="8" xfId="0" applyFont="1" applyFill="1" applyBorder="1" applyAlignment="1">
      <alignment horizontal="left" vertical="top" wrapText="1"/>
    </xf>
    <xf numFmtId="0" fontId="12" fillId="11" borderId="3" xfId="0" applyFont="1" applyFill="1" applyBorder="1" applyAlignment="1">
      <alignment horizontal="left" vertical="top" wrapText="1"/>
    </xf>
    <xf numFmtId="164" fontId="13" fillId="3" borderId="3" xfId="0" applyNumberFormat="1" applyFont="1" applyFill="1" applyBorder="1" applyAlignment="1">
      <alignment horizontal="left" vertical="top" wrapText="1"/>
    </xf>
    <xf numFmtId="0" fontId="12" fillId="11" borderId="11" xfId="0" applyFont="1" applyFill="1" applyBorder="1" applyAlignment="1">
      <alignment horizontal="left" vertical="top" wrapText="1"/>
    </xf>
    <xf numFmtId="0" fontId="12" fillId="11" borderId="10" xfId="0" applyFont="1" applyFill="1" applyBorder="1" applyAlignment="1">
      <alignment horizontal="left" vertical="top" wrapText="1"/>
    </xf>
    <xf numFmtId="165" fontId="13" fillId="0" borderId="15" xfId="0" applyNumberFormat="1" applyFont="1" applyFill="1" applyBorder="1" applyAlignment="1">
      <alignment horizontal="left" vertical="top" wrapText="1"/>
    </xf>
    <xf numFmtId="165" fontId="13" fillId="0" borderId="16" xfId="0" applyNumberFormat="1" applyFont="1" applyFill="1" applyBorder="1" applyAlignment="1">
      <alignment horizontal="left" vertical="top" wrapText="1"/>
    </xf>
    <xf numFmtId="165" fontId="13" fillId="0" borderId="17" xfId="0" applyNumberFormat="1" applyFont="1" applyFill="1" applyBorder="1" applyAlignment="1">
      <alignment horizontal="left" vertical="top" wrapText="1"/>
    </xf>
    <xf numFmtId="0" fontId="12" fillId="11" borderId="5" xfId="0" applyFont="1" applyFill="1" applyBorder="1" applyAlignment="1">
      <alignment horizontal="left" vertical="top" wrapText="1"/>
    </xf>
    <xf numFmtId="0" fontId="14" fillId="5" borderId="15" xfId="0" applyFont="1" applyFill="1" applyBorder="1" applyAlignment="1">
      <alignment horizontal="left" vertical="top" wrapText="1"/>
    </xf>
    <xf numFmtId="0" fontId="10" fillId="13" borderId="23" xfId="0" applyFont="1" applyFill="1" applyBorder="1"/>
    <xf numFmtId="0" fontId="10" fillId="13" borderId="24" xfId="0" applyFont="1" applyFill="1" applyBorder="1"/>
    <xf numFmtId="0" fontId="10" fillId="0" borderId="23" xfId="0" applyFont="1" applyBorder="1"/>
    <xf numFmtId="0" fontId="10" fillId="0" borderId="24" xfId="0" applyFont="1" applyBorder="1"/>
    <xf numFmtId="0" fontId="10" fillId="0" borderId="25" xfId="0" applyFont="1" applyBorder="1"/>
    <xf numFmtId="0" fontId="10" fillId="13" borderId="25" xfId="0" applyFont="1" applyFill="1" applyBorder="1"/>
    <xf numFmtId="0" fontId="10" fillId="13" borderId="26" xfId="0" applyFont="1" applyFill="1" applyBorder="1"/>
    <xf numFmtId="0" fontId="10" fillId="13" borderId="0" xfId="0" applyFont="1" applyFill="1" applyBorder="1"/>
    <xf numFmtId="0" fontId="10" fillId="13" borderId="27" xfId="0" applyFont="1" applyFill="1" applyBorder="1"/>
    <xf numFmtId="0" fontId="20" fillId="12" borderId="0" xfId="0" applyFont="1" applyFill="1" applyBorder="1"/>
    <xf numFmtId="0" fontId="13" fillId="0" borderId="0" xfId="0" applyFont="1" applyBorder="1" applyAlignment="1">
      <alignment horizontal="left" vertical="top" wrapText="1"/>
    </xf>
    <xf numFmtId="0" fontId="20" fillId="12" borderId="0" xfId="0" applyFont="1" applyFill="1" applyBorder="1" applyAlignment="1">
      <alignment horizontal="center"/>
    </xf>
    <xf numFmtId="0" fontId="10" fillId="0" borderId="27" xfId="0" applyFont="1" applyBorder="1"/>
    <xf numFmtId="0" fontId="11" fillId="0" borderId="0" xfId="0" applyFont="1" applyFill="1" applyBorder="1" applyAlignment="1">
      <alignment horizontal="center" vertical="center" wrapText="1"/>
    </xf>
    <xf numFmtId="0" fontId="10" fillId="0" borderId="0" xfId="0" applyFont="1" applyBorder="1"/>
    <xf numFmtId="0" fontId="10" fillId="0" borderId="0" xfId="0" applyFont="1" applyFill="1"/>
    <xf numFmtId="0" fontId="13" fillId="0" borderId="26" xfId="0" applyFont="1" applyBorder="1" applyAlignment="1">
      <alignment horizontal="left" vertical="top" wrapText="1"/>
    </xf>
    <xf numFmtId="0" fontId="12" fillId="11" borderId="28" xfId="0" applyFont="1" applyFill="1" applyBorder="1" applyAlignment="1">
      <alignment horizontal="left" vertical="top" wrapText="1"/>
    </xf>
    <xf numFmtId="164" fontId="13" fillId="3" borderId="8" xfId="0" applyNumberFormat="1" applyFont="1" applyFill="1" applyBorder="1" applyAlignment="1">
      <alignment horizontal="right" vertical="top" wrapText="1"/>
    </xf>
    <xf numFmtId="165" fontId="13" fillId="0" borderId="1" xfId="0" applyNumberFormat="1" applyFont="1" applyFill="1" applyBorder="1" applyAlignment="1">
      <alignment horizontal="right" vertical="top" wrapText="1"/>
    </xf>
    <xf numFmtId="164" fontId="23" fillId="0" borderId="6" xfId="0" applyNumberFormat="1" applyFont="1" applyFill="1" applyBorder="1" applyAlignment="1">
      <alignment horizontal="right" vertical="top" wrapText="1"/>
    </xf>
    <xf numFmtId="164" fontId="13" fillId="0" borderId="1" xfId="0" applyNumberFormat="1" applyFont="1" applyBorder="1" applyAlignment="1">
      <alignment horizontal="right" vertical="top" wrapText="1"/>
    </xf>
    <xf numFmtId="0" fontId="15" fillId="2" borderId="5" xfId="0" applyFont="1" applyFill="1" applyBorder="1" applyAlignment="1">
      <alignment vertical="center"/>
    </xf>
    <xf numFmtId="164" fontId="21" fillId="3" borderId="0" xfId="0" applyNumberFormat="1" applyFont="1" applyFill="1" applyBorder="1" applyAlignment="1">
      <alignment horizontal="right" vertical="top" wrapText="1"/>
    </xf>
    <xf numFmtId="0" fontId="16" fillId="2" borderId="5" xfId="0" applyFont="1" applyFill="1" applyBorder="1" applyAlignment="1">
      <alignment vertical="center" wrapText="1"/>
    </xf>
    <xf numFmtId="165" fontId="13" fillId="0" borderId="14" xfId="0" applyNumberFormat="1" applyFont="1" applyFill="1" applyBorder="1" applyAlignment="1">
      <alignment horizontal="left" vertical="top" wrapText="1"/>
    </xf>
    <xf numFmtId="44" fontId="13" fillId="0" borderId="1" xfId="0" applyNumberFormat="1" applyFont="1" applyBorder="1" applyAlignment="1">
      <alignment horizontal="left" vertical="top" wrapText="1"/>
    </xf>
    <xf numFmtId="0" fontId="10" fillId="0" borderId="22" xfId="0" applyFont="1" applyFill="1" applyBorder="1"/>
    <xf numFmtId="0" fontId="12" fillId="11" borderId="3" xfId="0" applyFont="1" applyFill="1" applyBorder="1" applyAlignment="1">
      <alignment vertical="top" wrapText="1"/>
    </xf>
    <xf numFmtId="0" fontId="12" fillId="11" borderId="1" xfId="0" applyFont="1" applyFill="1" applyBorder="1" applyAlignment="1">
      <alignment vertical="top" wrapText="1"/>
    </xf>
    <xf numFmtId="164" fontId="13" fillId="0" borderId="3" xfId="0" applyNumberFormat="1" applyFont="1" applyBorder="1" applyAlignment="1">
      <alignment vertical="top" wrapText="1"/>
    </xf>
    <xf numFmtId="164" fontId="13" fillId="0" borderId="1" xfId="0" applyNumberFormat="1" applyFont="1" applyBorder="1" applyAlignment="1">
      <alignment vertical="top" wrapText="1"/>
    </xf>
    <xf numFmtId="0" fontId="13" fillId="0" borderId="7" xfId="0" applyFont="1" applyBorder="1" applyAlignment="1">
      <alignment horizontal="left" vertical="top"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6"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49" fontId="13" fillId="0" borderId="0" xfId="0" applyNumberFormat="1" applyFont="1" applyAlignment="1">
      <alignment vertical="top"/>
    </xf>
    <xf numFmtId="0" fontId="13" fillId="0" borderId="2" xfId="0" applyFont="1" applyBorder="1" applyAlignment="1">
      <alignment horizontal="left" vertical="top" wrapText="1"/>
    </xf>
    <xf numFmtId="0" fontId="13" fillId="0" borderId="1" xfId="0" applyFont="1" applyBorder="1" applyAlignment="1">
      <alignment horizontal="left" vertical="top" wrapText="1"/>
    </xf>
    <xf numFmtId="0" fontId="13" fillId="0" borderId="3" xfId="0" applyFont="1" applyBorder="1" applyAlignment="1">
      <alignment horizontal="left" vertical="top" wrapText="1"/>
    </xf>
    <xf numFmtId="0" fontId="24" fillId="4" borderId="30"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9" fillId="0" borderId="0" xfId="0" applyFont="1" applyFill="1" applyBorder="1" applyAlignment="1">
      <alignment vertical="top" wrapText="1"/>
    </xf>
    <xf numFmtId="0" fontId="13" fillId="0" borderId="0" xfId="0" applyFont="1" applyBorder="1"/>
    <xf numFmtId="49" fontId="13" fillId="0" borderId="0" xfId="0" applyNumberFormat="1" applyFont="1" applyBorder="1" applyAlignment="1">
      <alignment vertical="top"/>
    </xf>
    <xf numFmtId="0" fontId="13" fillId="0" borderId="1" xfId="0" applyFont="1" applyBorder="1"/>
    <xf numFmtId="0" fontId="13" fillId="0" borderId="9" xfId="0" applyFont="1" applyBorder="1" applyAlignment="1">
      <alignment horizontal="left" vertical="top" wrapText="1"/>
    </xf>
    <xf numFmtId="0" fontId="13" fillId="0" borderId="28" xfId="0" applyFont="1" applyBorder="1" applyAlignment="1">
      <alignment horizontal="left" vertical="top" wrapText="1"/>
    </xf>
    <xf numFmtId="0" fontId="13" fillId="0" borderId="2" xfId="0" applyFont="1" applyBorder="1"/>
    <xf numFmtId="49" fontId="13" fillId="0" borderId="2" xfId="0" applyNumberFormat="1" applyFont="1" applyBorder="1" applyAlignment="1">
      <alignment vertical="top"/>
    </xf>
    <xf numFmtId="49" fontId="13" fillId="0" borderId="6" xfId="0" applyNumberFormat="1" applyFont="1" applyBorder="1" applyAlignment="1">
      <alignment vertical="top"/>
    </xf>
    <xf numFmtId="0" fontId="13" fillId="0" borderId="1" xfId="0" applyFont="1" applyBorder="1" applyAlignment="1">
      <alignment horizontal="left" vertical="top"/>
    </xf>
    <xf numFmtId="166" fontId="13" fillId="0" borderId="1" xfId="0" applyNumberFormat="1" applyFont="1" applyBorder="1" applyAlignment="1">
      <alignment horizontal="left" vertical="top"/>
    </xf>
    <xf numFmtId="49" fontId="13" fillId="0" borderId="4" xfId="0" applyNumberFormat="1" applyFont="1" applyBorder="1" applyAlignment="1">
      <alignment vertical="top"/>
    </xf>
    <xf numFmtId="49" fontId="13" fillId="0" borderId="1" xfId="0" applyNumberFormat="1" applyFont="1" applyBorder="1" applyAlignment="1">
      <alignment vertical="top"/>
    </xf>
    <xf numFmtId="0" fontId="29" fillId="0" borderId="1" xfId="0" applyFont="1" applyBorder="1" applyAlignment="1">
      <alignment horizontal="left" vertical="top" wrapText="1"/>
    </xf>
    <xf numFmtId="0" fontId="13" fillId="0" borderId="1" xfId="0" applyFont="1" applyBorder="1" applyAlignment="1">
      <alignment horizontal="left"/>
    </xf>
    <xf numFmtId="49" fontId="13" fillId="0" borderId="8" xfId="0" applyNumberFormat="1" applyFont="1" applyBorder="1" applyAlignment="1">
      <alignment vertical="top"/>
    </xf>
    <xf numFmtId="0" fontId="13" fillId="0" borderId="3" xfId="0" applyFont="1" applyBorder="1"/>
    <xf numFmtId="49" fontId="13" fillId="0" borderId="3" xfId="0" applyNumberFormat="1" applyFont="1" applyBorder="1" applyAlignment="1">
      <alignment vertical="top"/>
    </xf>
    <xf numFmtId="0" fontId="13" fillId="8" borderId="32" xfId="0" applyFont="1" applyFill="1" applyBorder="1"/>
    <xf numFmtId="0" fontId="13" fillId="8" borderId="33" xfId="0" applyFont="1" applyFill="1" applyBorder="1"/>
    <xf numFmtId="0" fontId="24" fillId="7" borderId="34" xfId="0" applyFont="1" applyFill="1" applyBorder="1" applyAlignment="1">
      <alignment horizontal="center" vertical="center" wrapText="1"/>
    </xf>
    <xf numFmtId="0" fontId="13" fillId="0" borderId="29" xfId="0" applyFont="1" applyBorder="1"/>
    <xf numFmtId="0" fontId="10" fillId="0" borderId="28" xfId="0" applyFont="1" applyBorder="1"/>
    <xf numFmtId="0" fontId="10" fillId="0" borderId="29" xfId="0" applyFont="1" applyBorder="1"/>
    <xf numFmtId="0" fontId="24" fillId="7" borderId="1" xfId="0" applyFont="1" applyFill="1" applyBorder="1" applyAlignment="1">
      <alignment horizontal="center" vertical="center" wrapText="1"/>
    </xf>
    <xf numFmtId="0" fontId="10" fillId="0" borderId="1" xfId="0" applyFont="1" applyBorder="1"/>
    <xf numFmtId="0" fontId="26" fillId="7" borderId="31" xfId="0" applyNumberFormat="1" applyFont="1" applyFill="1" applyBorder="1" applyAlignment="1">
      <alignment horizontal="center" vertical="center" wrapText="1"/>
    </xf>
    <xf numFmtId="44" fontId="13" fillId="0" borderId="10" xfId="1" applyFont="1" applyBorder="1" applyAlignment="1">
      <alignment horizontal="left" vertical="top" wrapText="1"/>
    </xf>
    <xf numFmtId="0" fontId="24" fillId="7" borderId="1" xfId="0" applyFont="1" applyFill="1" applyBorder="1" applyAlignment="1">
      <alignment horizontal="left" vertical="center" wrapText="1"/>
    </xf>
    <xf numFmtId="0" fontId="13" fillId="0" borderId="1" xfId="0" applyFont="1" applyBorder="1" applyAlignment="1">
      <alignment vertical="top"/>
    </xf>
    <xf numFmtId="166" fontId="13" fillId="0" borderId="1" xfId="0" applyNumberFormat="1" applyFont="1" applyBorder="1" applyAlignment="1">
      <alignment vertical="top"/>
    </xf>
    <xf numFmtId="11" fontId="13" fillId="0" borderId="1" xfId="0" applyNumberFormat="1" applyFont="1" applyBorder="1" applyAlignment="1">
      <alignment horizontal="left"/>
    </xf>
    <xf numFmtId="0" fontId="10" fillId="0" borderId="1" xfId="0" applyFont="1" applyBorder="1" applyAlignment="1">
      <alignment horizontal="left"/>
    </xf>
    <xf numFmtId="0" fontId="10" fillId="0" borderId="1" xfId="0" applyNumberFormat="1" applyFont="1" applyBorder="1"/>
    <xf numFmtId="0" fontId="24" fillId="7" borderId="6" xfId="0" applyFont="1" applyFill="1" applyBorder="1" applyAlignment="1">
      <alignment horizontal="center" vertical="center" wrapText="1"/>
    </xf>
    <xf numFmtId="0" fontId="10" fillId="0" borderId="6" xfId="0" applyFont="1" applyBorder="1"/>
    <xf numFmtId="49" fontId="13" fillId="0" borderId="28" xfId="0" applyNumberFormat="1" applyFont="1" applyBorder="1" applyAlignment="1">
      <alignment vertical="top"/>
    </xf>
    <xf numFmtId="0" fontId="13" fillId="0" borderId="6" xfId="0" applyFont="1" applyBorder="1"/>
    <xf numFmtId="49" fontId="13" fillId="0" borderId="9" xfId="0" applyNumberFormat="1" applyFont="1" applyBorder="1" applyAlignment="1">
      <alignment vertical="top"/>
    </xf>
    <xf numFmtId="0" fontId="13" fillId="0" borderId="12" xfId="0" applyFont="1" applyBorder="1"/>
    <xf numFmtId="49" fontId="13" fillId="0" borderId="7" xfId="0" applyNumberFormat="1" applyFont="1" applyBorder="1" applyAlignment="1">
      <alignment vertical="top"/>
    </xf>
    <xf numFmtId="0" fontId="13" fillId="0" borderId="10" xfId="0" applyFont="1" applyBorder="1"/>
    <xf numFmtId="49" fontId="13" fillId="0" borderId="41" xfId="0" applyNumberFormat="1" applyFont="1" applyBorder="1" applyAlignment="1">
      <alignment vertical="top"/>
    </xf>
    <xf numFmtId="0" fontId="13" fillId="0" borderId="42" xfId="0" applyFont="1" applyBorder="1"/>
    <xf numFmtId="49" fontId="13" fillId="0" borderId="2" xfId="0" applyNumberFormat="1" applyFont="1" applyBorder="1" applyAlignment="1">
      <alignment vertical="top" wrapText="1"/>
    </xf>
    <xf numFmtId="44" fontId="10" fillId="0" borderId="1" xfId="0" applyNumberFormat="1" applyFont="1" applyBorder="1"/>
    <xf numFmtId="0" fontId="24" fillId="7" borderId="2" xfId="0" applyFont="1" applyFill="1" applyBorder="1" applyAlignment="1">
      <alignment horizontal="left" vertical="center" wrapText="1"/>
    </xf>
    <xf numFmtId="0" fontId="13" fillId="0" borderId="2" xfId="0" applyFont="1" applyBorder="1" applyAlignment="1">
      <alignment horizontal="left"/>
    </xf>
    <xf numFmtId="0" fontId="10" fillId="0" borderId="2" xfId="0" applyFont="1" applyBorder="1" applyAlignment="1">
      <alignment horizontal="left"/>
    </xf>
    <xf numFmtId="0" fontId="13" fillId="3" borderId="1" xfId="0" applyFont="1" applyFill="1" applyBorder="1" applyAlignment="1">
      <alignment horizontal="left"/>
    </xf>
    <xf numFmtId="44" fontId="10" fillId="0" borderId="0" xfId="0" applyNumberFormat="1" applyFont="1"/>
    <xf numFmtId="0" fontId="18" fillId="10" borderId="38" xfId="0" applyFont="1" applyFill="1" applyBorder="1" applyAlignment="1">
      <alignment horizontal="center" vertical="center"/>
    </xf>
    <xf numFmtId="0" fontId="18" fillId="10" borderId="32" xfId="0" applyFont="1" applyFill="1" applyBorder="1" applyAlignment="1">
      <alignment horizontal="center" vertical="center"/>
    </xf>
    <xf numFmtId="0" fontId="14" fillId="5" borderId="39" xfId="0" applyFont="1" applyFill="1" applyBorder="1" applyAlignment="1">
      <alignment horizontal="left" vertical="top" wrapText="1"/>
    </xf>
    <xf numFmtId="0" fontId="14" fillId="5" borderId="3"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10" xfId="0" applyFont="1" applyFill="1" applyBorder="1" applyAlignment="1">
      <alignment horizontal="left" vertical="top" wrapText="1"/>
    </xf>
    <xf numFmtId="0" fontId="15" fillId="2" borderId="11" xfId="0" applyFont="1" applyFill="1" applyBorder="1" applyAlignment="1">
      <alignment vertical="center"/>
    </xf>
    <xf numFmtId="0" fontId="15" fillId="2" borderId="29" xfId="0" applyFont="1" applyFill="1" applyBorder="1" applyAlignment="1">
      <alignment vertical="center"/>
    </xf>
    <xf numFmtId="0" fontId="15" fillId="2" borderId="10" xfId="0" applyFont="1" applyFill="1" applyBorder="1" applyAlignment="1">
      <alignment vertical="center"/>
    </xf>
    <xf numFmtId="0" fontId="12" fillId="11" borderId="18" xfId="0" applyFont="1" applyFill="1" applyBorder="1" applyAlignment="1">
      <alignment horizontal="left" vertical="top" wrapText="1"/>
    </xf>
    <xf numFmtId="0" fontId="12" fillId="11" borderId="6" xfId="0" applyFont="1" applyFill="1" applyBorder="1" applyAlignment="1">
      <alignment horizontal="left" vertical="top" wrapText="1"/>
    </xf>
    <xf numFmtId="164" fontId="13" fillId="3" borderId="8" xfId="0" applyNumberFormat="1" applyFont="1" applyFill="1" applyBorder="1" applyAlignment="1">
      <alignment horizontal="right" vertical="top" wrapText="1"/>
    </xf>
    <xf numFmtId="164" fontId="13" fillId="3" borderId="3" xfId="0" applyNumberFormat="1" applyFont="1" applyFill="1" applyBorder="1" applyAlignment="1">
      <alignment horizontal="right" vertical="top" wrapText="1"/>
    </xf>
    <xf numFmtId="0" fontId="12" fillId="11" borderId="8" xfId="0" applyFont="1" applyFill="1" applyBorder="1" applyAlignment="1">
      <alignment horizontal="left" vertical="top" wrapText="1"/>
    </xf>
    <xf numFmtId="0" fontId="12" fillId="11" borderId="3" xfId="0" applyFont="1" applyFill="1" applyBorder="1" applyAlignment="1">
      <alignment horizontal="left" vertical="top" wrapText="1"/>
    </xf>
    <xf numFmtId="0" fontId="15" fillId="2" borderId="28" xfId="0" applyFont="1" applyFill="1" applyBorder="1" applyAlignment="1">
      <alignment vertical="center"/>
    </xf>
    <xf numFmtId="0" fontId="15" fillId="2" borderId="7" xfId="0" applyFont="1" applyFill="1" applyBorder="1" applyAlignment="1">
      <alignment vertical="center"/>
    </xf>
    <xf numFmtId="165" fontId="13" fillId="0" borderId="8" xfId="0" applyNumberFormat="1" applyFont="1" applyFill="1" applyBorder="1" applyAlignment="1">
      <alignment horizontal="right" vertical="top" wrapText="1"/>
    </xf>
    <xf numFmtId="165" fontId="13" fillId="0" borderId="3" xfId="0" applyNumberFormat="1" applyFont="1" applyFill="1" applyBorder="1" applyAlignment="1">
      <alignment horizontal="right" vertical="top" wrapText="1"/>
    </xf>
    <xf numFmtId="0" fontId="12" fillId="11" borderId="11" xfId="0" applyFont="1" applyFill="1" applyBorder="1" applyAlignment="1">
      <alignment horizontal="left" vertical="top" wrapText="1"/>
    </xf>
    <xf numFmtId="165" fontId="13" fillId="0" borderId="12" xfId="0" applyNumberFormat="1" applyFont="1" applyFill="1" applyBorder="1" applyAlignment="1">
      <alignment horizontal="right" vertical="top" wrapText="1"/>
    </xf>
    <xf numFmtId="165" fontId="13" fillId="0" borderId="29" xfId="0" applyNumberFormat="1" applyFont="1" applyFill="1" applyBorder="1" applyAlignment="1">
      <alignment horizontal="right" vertical="top" wrapText="1"/>
    </xf>
    <xf numFmtId="165" fontId="13" fillId="0" borderId="10" xfId="0" applyNumberFormat="1" applyFont="1" applyFill="1" applyBorder="1" applyAlignment="1">
      <alignment horizontal="right" vertical="top" wrapText="1"/>
    </xf>
    <xf numFmtId="0" fontId="12" fillId="11" borderId="19" xfId="0" applyFont="1" applyFill="1" applyBorder="1" applyAlignment="1">
      <alignment horizontal="left" vertical="top" wrapText="1"/>
    </xf>
    <xf numFmtId="0" fontId="12" fillId="11" borderId="12" xfId="0" applyFont="1" applyFill="1" applyBorder="1" applyAlignment="1">
      <alignment horizontal="left" vertical="top" wrapText="1"/>
    </xf>
    <xf numFmtId="0" fontId="12" fillId="11" borderId="20" xfId="0" applyFont="1" applyFill="1" applyBorder="1" applyAlignment="1">
      <alignment horizontal="left" vertical="top" wrapText="1"/>
    </xf>
    <xf numFmtId="0" fontId="12" fillId="11" borderId="10" xfId="0" applyFont="1" applyFill="1" applyBorder="1" applyAlignment="1">
      <alignment horizontal="left" vertical="top" wrapText="1"/>
    </xf>
    <xf numFmtId="0" fontId="16" fillId="2" borderId="11" xfId="0" applyFont="1" applyFill="1" applyBorder="1" applyAlignment="1">
      <alignment vertical="center" wrapText="1"/>
    </xf>
    <xf numFmtId="0" fontId="16" fillId="2" borderId="28" xfId="0" applyFont="1" applyFill="1" applyBorder="1" applyAlignment="1">
      <alignment vertical="center" wrapText="1"/>
    </xf>
    <xf numFmtId="0" fontId="16" fillId="2" borderId="7" xfId="0" applyFont="1" applyFill="1" applyBorder="1" applyAlignment="1">
      <alignment vertical="center" wrapText="1"/>
    </xf>
    <xf numFmtId="0" fontId="12" fillId="11" borderId="9" xfId="0" applyFont="1" applyFill="1" applyBorder="1" applyAlignment="1">
      <alignment horizontal="left" vertical="top" wrapText="1"/>
    </xf>
    <xf numFmtId="0" fontId="12" fillId="11" borderId="13" xfId="0" applyFont="1" applyFill="1" applyBorder="1" applyAlignment="1">
      <alignment horizontal="left" vertical="top" wrapText="1"/>
    </xf>
    <xf numFmtId="0" fontId="12" fillId="11" borderId="7" xfId="0" applyFont="1" applyFill="1" applyBorder="1" applyAlignment="1">
      <alignment horizontal="left" vertical="top" wrapText="1"/>
    </xf>
    <xf numFmtId="0" fontId="12" fillId="11" borderId="5" xfId="0" applyFont="1" applyFill="1" applyBorder="1" applyAlignment="1">
      <alignment horizontal="left" vertical="top" wrapText="1"/>
    </xf>
    <xf numFmtId="0" fontId="12" fillId="11" borderId="2" xfId="0" applyFont="1" applyFill="1" applyBorder="1" applyAlignment="1">
      <alignment horizontal="left" vertical="top" wrapText="1"/>
    </xf>
    <xf numFmtId="0" fontId="12" fillId="11" borderId="4" xfId="0" applyFont="1" applyFill="1" applyBorder="1" applyAlignment="1">
      <alignment horizontal="left" vertical="top" wrapText="1"/>
    </xf>
    <xf numFmtId="17" fontId="13" fillId="3" borderId="8" xfId="0" applyNumberFormat="1" applyFont="1" applyFill="1" applyBorder="1" applyAlignment="1">
      <alignment horizontal="center" vertical="top" wrapText="1"/>
    </xf>
    <xf numFmtId="0" fontId="13" fillId="3" borderId="3" xfId="0" applyFont="1" applyFill="1" applyBorder="1" applyAlignment="1">
      <alignment horizontal="center" vertical="top" wrapText="1"/>
    </xf>
    <xf numFmtId="0" fontId="12" fillId="11" borderId="22" xfId="0" applyFont="1" applyFill="1" applyBorder="1" applyAlignment="1">
      <alignment horizontal="left" vertical="top" wrapText="1"/>
    </xf>
    <xf numFmtId="0" fontId="12" fillId="11" borderId="29" xfId="0" applyFont="1" applyFill="1" applyBorder="1" applyAlignment="1">
      <alignment horizontal="left" vertical="top" wrapText="1"/>
    </xf>
    <xf numFmtId="0" fontId="13" fillId="3" borderId="9" xfId="0" applyFont="1" applyFill="1" applyBorder="1" applyAlignment="1">
      <alignment horizontal="center" vertical="top" wrapText="1"/>
    </xf>
    <xf numFmtId="0" fontId="13" fillId="3" borderId="28" xfId="0" applyFont="1" applyFill="1" applyBorder="1" applyAlignment="1">
      <alignment horizontal="center" vertical="top" wrapText="1"/>
    </xf>
    <xf numFmtId="0" fontId="13" fillId="3" borderId="7" xfId="0" applyFont="1" applyFill="1" applyBorder="1" applyAlignment="1">
      <alignment horizontal="center" vertical="top" wrapText="1"/>
    </xf>
    <xf numFmtId="164" fontId="21" fillId="3" borderId="13" xfId="0" applyNumberFormat="1" applyFont="1" applyFill="1" applyBorder="1" applyAlignment="1">
      <alignment horizontal="right" vertical="top" wrapText="1"/>
    </xf>
    <xf numFmtId="164" fontId="21" fillId="3" borderId="0" xfId="0" applyNumberFormat="1" applyFont="1" applyFill="1" applyBorder="1" applyAlignment="1">
      <alignment horizontal="right" vertical="top" wrapText="1"/>
    </xf>
    <xf numFmtId="164" fontId="22" fillId="3" borderId="9" xfId="0" applyNumberFormat="1" applyFont="1" applyFill="1" applyBorder="1" applyAlignment="1">
      <alignment horizontal="center" vertical="top" wrapText="1"/>
    </xf>
    <xf numFmtId="164" fontId="22" fillId="3" borderId="28" xfId="0" applyNumberFormat="1" applyFont="1" applyFill="1" applyBorder="1" applyAlignment="1">
      <alignment horizontal="center" vertical="top" wrapText="1"/>
    </xf>
    <xf numFmtId="164" fontId="22" fillId="3" borderId="7" xfId="0" applyNumberFormat="1" applyFont="1" applyFill="1" applyBorder="1" applyAlignment="1">
      <alignment horizontal="center" vertical="top" wrapText="1"/>
    </xf>
    <xf numFmtId="0" fontId="14" fillId="5" borderId="2" xfId="0" applyFont="1" applyFill="1" applyBorder="1" applyAlignment="1">
      <alignment horizontal="left" vertical="top" wrapText="1"/>
    </xf>
    <xf numFmtId="0" fontId="12" fillId="11" borderId="28" xfId="0" applyFont="1" applyFill="1" applyBorder="1" applyAlignment="1">
      <alignment horizontal="left" vertical="top" wrapText="1"/>
    </xf>
    <xf numFmtId="0" fontId="12" fillId="11" borderId="0" xfId="0" applyFont="1" applyFill="1" applyBorder="1" applyAlignment="1">
      <alignment horizontal="left" vertical="top" wrapText="1"/>
    </xf>
    <xf numFmtId="0" fontId="13" fillId="0" borderId="7" xfId="0" applyFont="1" applyBorder="1" applyAlignment="1">
      <alignment horizontal="left" vertical="top" wrapText="1"/>
    </xf>
    <xf numFmtId="0" fontId="13" fillId="0" borderId="10" xfId="0" applyFont="1" applyBorder="1" applyAlignment="1">
      <alignment horizontal="left" vertical="top" wrapText="1"/>
    </xf>
    <xf numFmtId="0" fontId="13" fillId="0" borderId="7"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 xfId="0" applyFont="1" applyBorder="1" applyAlignment="1">
      <alignment horizontal="left" vertical="top" wrapText="1"/>
    </xf>
    <xf numFmtId="0" fontId="13" fillId="0" borderId="4" xfId="0" applyFont="1" applyBorder="1" applyAlignment="1">
      <alignment horizontal="left" vertical="top" wrapText="1"/>
    </xf>
    <xf numFmtId="0" fontId="13" fillId="0" borderId="6" xfId="0" applyFont="1" applyBorder="1" applyAlignment="1">
      <alignment horizontal="left" vertical="top" wrapText="1"/>
    </xf>
    <xf numFmtId="0" fontId="24" fillId="6" borderId="35" xfId="0" applyFont="1" applyFill="1" applyBorder="1" applyAlignment="1">
      <alignment vertical="top" wrapText="1"/>
    </xf>
    <xf numFmtId="0" fontId="24" fillId="6" borderId="36" xfId="0" applyFont="1" applyFill="1" applyBorder="1" applyAlignment="1">
      <alignment vertical="top" wrapText="1"/>
    </xf>
    <xf numFmtId="0" fontId="24" fillId="6" borderId="40" xfId="0" applyFont="1" applyFill="1" applyBorder="1" applyAlignment="1">
      <alignment vertical="top" wrapText="1"/>
    </xf>
    <xf numFmtId="0" fontId="24" fillId="4" borderId="37" xfId="0" applyFont="1" applyFill="1" applyBorder="1" applyAlignment="1">
      <alignment horizontal="center" vertical="center" wrapText="1"/>
    </xf>
    <xf numFmtId="0" fontId="24" fillId="4" borderId="30" xfId="0" applyFont="1" applyFill="1" applyBorder="1" applyAlignment="1">
      <alignment horizontal="center" vertical="center" wrapText="1"/>
    </xf>
    <xf numFmtId="0" fontId="13" fillId="0" borderId="3" xfId="0" applyFont="1" applyBorder="1" applyAlignment="1">
      <alignment horizontal="left" vertical="top" wrapText="1"/>
    </xf>
    <xf numFmtId="0" fontId="13" fillId="0" borderId="2" xfId="0" applyFont="1" applyBorder="1" applyAlignment="1">
      <alignment horizontal="left" vertical="top" wrapText="1"/>
    </xf>
    <xf numFmtId="0" fontId="13" fillId="0" borderId="2"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9" xfId="0" applyFont="1" applyBorder="1" applyAlignment="1">
      <alignment horizontal="left" vertical="top" wrapText="1"/>
    </xf>
    <xf numFmtId="0" fontId="13" fillId="0" borderId="12" xfId="0" applyFont="1" applyBorder="1" applyAlignment="1">
      <alignment horizontal="left" vertical="top" wrapText="1"/>
    </xf>
    <xf numFmtId="0" fontId="24" fillId="8" borderId="32" xfId="0" applyFont="1" applyFill="1" applyBorder="1" applyAlignment="1">
      <alignment vertical="top" wrapText="1"/>
    </xf>
    <xf numFmtId="0" fontId="24" fillId="7" borderId="1" xfId="0" applyFont="1" applyFill="1" applyBorder="1" applyAlignment="1">
      <alignment horizontal="center" vertical="center" wrapText="1"/>
    </xf>
    <xf numFmtId="0" fontId="24" fillId="7" borderId="28" xfId="0" applyFont="1" applyFill="1" applyBorder="1" applyAlignment="1">
      <alignment horizontal="center" vertical="center" wrapText="1"/>
    </xf>
    <xf numFmtId="0" fontId="24" fillId="7" borderId="29" xfId="0" applyFont="1" applyFill="1" applyBorder="1" applyAlignment="1">
      <alignment horizontal="center" vertical="center" wrapText="1"/>
    </xf>
    <xf numFmtId="0" fontId="13" fillId="0" borderId="1"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6" xfId="0" applyFont="1" applyBorder="1" applyAlignment="1">
      <alignment horizontal="left" vertical="top" wrapText="1"/>
    </xf>
    <xf numFmtId="16" fontId="13" fillId="3" borderId="8" xfId="0" applyNumberFormat="1" applyFont="1" applyFill="1" applyBorder="1" applyAlignment="1">
      <alignment horizontal="center" vertical="top" wrapText="1"/>
    </xf>
    <xf numFmtId="0" fontId="13" fillId="3" borderId="1"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2019</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2019</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submitted from 2018,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7084A7-90D7-480F-859E-E4C4F337C733}" name="Table9" displayName="Table9" ref="A1:A12" totalsRowShown="0">
  <autoFilter ref="A1:A12" xr:uid="{501F8CBB-16B8-45A9-96D4-C75754A940C7}"/>
  <sortState xmlns:xlrd2="http://schemas.microsoft.com/office/spreadsheetml/2017/richdata2" ref="A2:A12">
    <sortCondition ref="A2"/>
  </sortState>
  <tableColumns count="1">
    <tableColumn id="1" xr3:uid="{D2CA1C8D-C150-43A4-AD00-DB1C052FB3DA}" name="Furniture List"/>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1D435-00D5-4281-9B86-AED62F49C23A}" name="Table10" displayName="Table10" ref="D1:D22" totalsRowShown="0">
  <autoFilter ref="D1:D22" xr:uid="{B8C4814F-F86C-47B3-A422-E60405C54F3B}"/>
  <tableColumns count="1">
    <tableColumn id="1" xr3:uid="{04F5F7C7-7C4D-4485-83FC-6CEDD662BD91}" name="Subject"/>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D61112-77DF-4348-93E9-48C61C71B673}" name="Table1" displayName="Table1" ref="C1:C22" totalsRowShown="0">
  <autoFilter ref="C1:C22" xr:uid="{F291590A-6A5C-4320-BCC9-705AB73C76DF}"/>
  <sortState xmlns:xlrd2="http://schemas.microsoft.com/office/spreadsheetml/2017/richdata2" ref="C2:C5">
    <sortCondition ref="C1"/>
  </sortState>
  <tableColumns count="1">
    <tableColumn id="1" xr3:uid="{08F45788-FC8F-46F6-B0C9-86C6D87D8346}" name="Category"/>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D9CF1A-5396-4498-998C-F15228904996}" name="Table3" displayName="Table3" ref="G1:G7" totalsRowShown="0">
  <autoFilter ref="G1:G7" xr:uid="{81EE0E9B-4D17-4515-B5E7-F2381B0A7BA6}"/>
  <tableColumns count="1">
    <tableColumn id="1" xr3:uid="{4955DD7D-17DF-48ED-AC72-36E8D87E96E5}" name="Product"/>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AD74B-5F15-4F9F-96EF-26F43BAF40BF}" name="Table2" displayName="Table2" ref="F1:F3" totalsRowShown="0">
  <autoFilter ref="F1:F3" xr:uid="{F3E9322A-F93B-4C1B-87EE-DE09B6096425}"/>
  <tableColumns count="1">
    <tableColumn id="1" xr3:uid="{78CCEE4C-AA7C-4042-A99F-1F9711703628}" name="Finishe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tabSelected="1" zoomScale="85" zoomScaleNormal="85" workbookViewId="0">
      <selection activeCell="M2" sqref="M2"/>
    </sheetView>
  </sheetViews>
  <sheetFormatPr defaultColWidth="22" defaultRowHeight="202.5" customHeight="1" x14ac:dyDescent="0.3"/>
  <cols>
    <col min="1" max="1" width="22" style="16"/>
    <col min="14" max="14" width="20.44140625" customWidth="1"/>
    <col min="15" max="15" width="14.44140625" hidden="1" customWidth="1"/>
    <col min="16" max="16" width="1.33203125" hidden="1" customWidth="1"/>
  </cols>
  <sheetData>
    <row r="1" spans="1:1" s="12" customFormat="1" ht="409.5" customHeight="1" x14ac:dyDescent="0.3">
      <c r="A1" s="15"/>
    </row>
    <row r="2" spans="1:1" ht="347.25" customHeight="1" x14ac:dyDescent="0.3"/>
  </sheetData>
  <pageMargins left="0.25" right="0.25" top="0.75" bottom="0.75" header="0.3" footer="0.3"/>
  <pageSetup paperSize="3"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zoomScale="85" zoomScaleNormal="85" workbookViewId="0">
      <pane ySplit="14" topLeftCell="A15" activePane="bottomLeft" state="frozen"/>
      <selection pane="bottomLeft" activeCell="F3" sqref="F3:F4"/>
    </sheetView>
  </sheetViews>
  <sheetFormatPr defaultColWidth="8.88671875" defaultRowHeight="14.4" x14ac:dyDescent="0.3"/>
  <cols>
    <col min="1" max="1" width="18" customWidth="1"/>
    <col min="2" max="2" width="18.6640625" customWidth="1"/>
    <col min="3" max="3" width="23.88671875" customWidth="1"/>
    <col min="4" max="4" width="30.33203125" customWidth="1"/>
    <col min="5" max="5" width="1.6640625" customWidth="1"/>
    <col min="6" max="6" width="40.33203125" customWidth="1"/>
    <col min="7" max="7" width="21.6640625" customWidth="1"/>
    <col min="8" max="8" width="1.6640625" customWidth="1"/>
    <col min="9" max="9" width="44.44140625" customWidth="1"/>
    <col min="10" max="10" width="17" customWidth="1"/>
    <col min="11" max="11" width="1.44140625" customWidth="1"/>
    <col min="12" max="12" width="39" customWidth="1"/>
    <col min="13" max="13" width="16.44140625" hidden="1" customWidth="1"/>
    <col min="14" max="14" width="19.6640625" hidden="1" customWidth="1"/>
    <col min="15" max="15" width="22.109375" hidden="1" customWidth="1"/>
    <col min="16" max="16" width="26.44140625" customWidth="1"/>
    <col min="17" max="17" width="0.33203125" customWidth="1"/>
    <col min="18" max="18" width="47.44140625" customWidth="1"/>
    <col min="19" max="19" width="23.6640625" customWidth="1"/>
  </cols>
  <sheetData>
    <row r="1" spans="1:19 16328:16367" ht="66.75" customHeight="1" thickBot="1" x14ac:dyDescent="0.65">
      <c r="A1" s="18"/>
      <c r="B1" s="135" t="s">
        <v>120</v>
      </c>
      <c r="C1" s="136"/>
      <c r="D1" s="136"/>
      <c r="E1" s="136"/>
      <c r="F1" s="136"/>
      <c r="G1" s="136"/>
      <c r="H1" s="136"/>
      <c r="I1" s="136"/>
      <c r="J1" s="136"/>
      <c r="K1" s="136"/>
      <c r="L1" s="136"/>
      <c r="M1" s="136"/>
      <c r="N1" s="136"/>
      <c r="O1" s="136"/>
      <c r="P1" s="136"/>
      <c r="Q1" s="27"/>
      <c r="R1" s="20"/>
      <c r="S1" s="10"/>
    </row>
    <row r="2" spans="1:19 16328:16367" ht="57" customHeight="1" thickTop="1" x14ac:dyDescent="0.3">
      <c r="B2" s="137" t="s">
        <v>16</v>
      </c>
      <c r="C2" s="138"/>
      <c r="D2" s="138"/>
      <c r="E2" s="141"/>
      <c r="F2" s="138" t="s">
        <v>26</v>
      </c>
      <c r="G2" s="138"/>
      <c r="H2" s="141"/>
      <c r="I2" s="139" t="s">
        <v>23</v>
      </c>
      <c r="J2" s="140"/>
      <c r="K2" s="162"/>
      <c r="L2" s="138" t="s">
        <v>106</v>
      </c>
      <c r="M2" s="138"/>
      <c r="N2" s="138"/>
      <c r="O2" s="138"/>
      <c r="P2" s="138"/>
      <c r="Q2" s="183"/>
      <c r="R2" s="19"/>
    </row>
    <row r="3" spans="1:19 16328:16367" ht="44.25" customHeight="1" x14ac:dyDescent="0.3">
      <c r="B3" s="144" t="s">
        <v>8</v>
      </c>
      <c r="C3" s="145"/>
      <c r="D3" s="26" t="s">
        <v>742</v>
      </c>
      <c r="E3" s="141"/>
      <c r="F3" s="148" t="s">
        <v>111</v>
      </c>
      <c r="G3" s="146">
        <f>SUM(Furniture!O3:O336)</f>
        <v>514975.50000000006</v>
      </c>
      <c r="H3" s="141"/>
      <c r="I3" s="29" t="s">
        <v>71</v>
      </c>
      <c r="J3" s="60">
        <f>Equipment!AC16</f>
        <v>2100</v>
      </c>
      <c r="K3" s="162"/>
      <c r="L3" s="169" t="s">
        <v>40</v>
      </c>
      <c r="M3" s="170"/>
      <c r="N3" s="170"/>
      <c r="O3" s="170"/>
      <c r="P3" s="59">
        <f>Furniture!T4</f>
        <v>24948</v>
      </c>
      <c r="Q3" s="39"/>
    </row>
    <row r="4" spans="1:19 16328:16367" ht="42" customHeight="1" x14ac:dyDescent="0.3">
      <c r="B4" s="144" t="s">
        <v>14</v>
      </c>
      <c r="C4" s="145"/>
      <c r="D4" s="26" t="s">
        <v>743</v>
      </c>
      <c r="E4" s="141"/>
      <c r="F4" s="149"/>
      <c r="G4" s="147"/>
      <c r="H4" s="141"/>
      <c r="I4" s="30" t="s">
        <v>62</v>
      </c>
      <c r="J4" s="61">
        <f>Equipment!AC8</f>
        <v>2502.88</v>
      </c>
      <c r="K4" s="162"/>
      <c r="L4" s="165" t="s">
        <v>41</v>
      </c>
      <c r="M4" s="166"/>
      <c r="N4" s="166"/>
      <c r="O4" s="159"/>
      <c r="P4" s="152">
        <v>3170</v>
      </c>
      <c r="Q4" s="65"/>
      <c r="R4" s="19"/>
    </row>
    <row r="5" spans="1:19 16328:16367" ht="32.25" customHeight="1" x14ac:dyDescent="0.3">
      <c r="B5" s="158" t="s">
        <v>15</v>
      </c>
      <c r="C5" s="159"/>
      <c r="D5" s="211" t="s">
        <v>745</v>
      </c>
      <c r="E5" s="141"/>
      <c r="F5" s="30" t="s">
        <v>110</v>
      </c>
      <c r="G5" s="58">
        <f>SUM(Equipment!N3:N200)</f>
        <v>257143.41000000012</v>
      </c>
      <c r="H5" s="141"/>
      <c r="I5" s="30" t="s">
        <v>109</v>
      </c>
      <c r="J5" s="61">
        <f>Equipment!AC17</f>
        <v>24348</v>
      </c>
      <c r="K5" s="162"/>
      <c r="L5" s="167"/>
      <c r="M5" s="168"/>
      <c r="N5" s="168"/>
      <c r="O5" s="161"/>
      <c r="P5" s="153"/>
      <c r="Q5" s="36"/>
    </row>
    <row r="6" spans="1:19 16328:16367" ht="32.25" customHeight="1" x14ac:dyDescent="0.3">
      <c r="B6" s="160"/>
      <c r="C6" s="161"/>
      <c r="D6" s="172"/>
      <c r="E6" s="141"/>
      <c r="F6" s="31"/>
      <c r="G6" s="32"/>
      <c r="H6" s="141"/>
      <c r="I6" s="28" t="s">
        <v>45</v>
      </c>
      <c r="J6" s="61">
        <v>79031.72</v>
      </c>
      <c r="K6" s="162"/>
      <c r="L6" s="165" t="s">
        <v>42</v>
      </c>
      <c r="M6" s="166"/>
      <c r="N6" s="166"/>
      <c r="O6" s="159"/>
      <c r="P6" s="152">
        <v>15353</v>
      </c>
      <c r="Q6" s="37"/>
    </row>
    <row r="7" spans="1:19 16328:16367" ht="37.5" customHeight="1" x14ac:dyDescent="0.3">
      <c r="B7" s="144" t="s">
        <v>21</v>
      </c>
      <c r="C7" s="145"/>
      <c r="D7" s="212">
        <v>430</v>
      </c>
      <c r="E7" s="141"/>
      <c r="F7" s="33" t="s">
        <v>116</v>
      </c>
      <c r="G7" s="180">
        <v>183998.06</v>
      </c>
      <c r="H7" s="141"/>
      <c r="I7" s="29" t="s">
        <v>107</v>
      </c>
      <c r="J7" s="61">
        <f>Equipment!AC10</f>
        <v>38026.049999999988</v>
      </c>
      <c r="K7" s="162"/>
      <c r="L7" s="184"/>
      <c r="M7" s="185"/>
      <c r="N7" s="185"/>
      <c r="O7" s="174"/>
      <c r="P7" s="153"/>
      <c r="Q7" s="35"/>
    </row>
    <row r="8" spans="1:19 16328:16367" ht="37.5" customHeight="1" x14ac:dyDescent="0.3">
      <c r="B8" s="158" t="s">
        <v>115</v>
      </c>
      <c r="C8" s="159"/>
      <c r="D8" s="171">
        <v>43466</v>
      </c>
      <c r="E8" s="141"/>
      <c r="F8" s="33"/>
      <c r="G8" s="181"/>
      <c r="H8" s="141"/>
      <c r="I8" s="29" t="s">
        <v>108</v>
      </c>
      <c r="J8" s="61">
        <f>Equipment!AC11</f>
        <v>0</v>
      </c>
      <c r="K8" s="162"/>
      <c r="L8" s="165" t="s">
        <v>24</v>
      </c>
      <c r="M8" s="38"/>
      <c r="N8" s="38"/>
      <c r="O8" s="34"/>
      <c r="P8" s="152">
        <f>Furniture!T6</f>
        <v>2084</v>
      </c>
      <c r="Q8" s="36"/>
    </row>
    <row r="9" spans="1:19 16328:16367" ht="56.25" customHeight="1" x14ac:dyDescent="0.3">
      <c r="B9" s="160"/>
      <c r="C9" s="161"/>
      <c r="D9" s="172"/>
      <c r="E9" s="141"/>
      <c r="F9" s="57"/>
      <c r="G9" s="182"/>
      <c r="H9" s="142"/>
      <c r="I9" s="29" t="s">
        <v>101</v>
      </c>
      <c r="J9" s="61">
        <f>Equipment!AC15</f>
        <v>10382</v>
      </c>
      <c r="K9" s="162"/>
      <c r="L9" s="167"/>
      <c r="M9" s="14"/>
      <c r="N9" s="14"/>
      <c r="O9" s="14"/>
      <c r="P9" s="153"/>
      <c r="Q9" s="36"/>
    </row>
    <row r="10" spans="1:19 16328:16367" ht="37.5" customHeight="1" x14ac:dyDescent="0.3">
      <c r="B10" s="158" t="s">
        <v>122</v>
      </c>
      <c r="C10" s="159"/>
      <c r="D10" s="175" t="s">
        <v>744</v>
      </c>
      <c r="E10" s="150"/>
      <c r="F10" s="148" t="s">
        <v>112</v>
      </c>
      <c r="G10" s="178">
        <f>SUM(G3:G9)</f>
        <v>956116.9700000002</v>
      </c>
      <c r="H10" s="142"/>
      <c r="I10" s="29" t="s">
        <v>74</v>
      </c>
      <c r="J10" s="61">
        <f>Equipment!AC18</f>
        <v>10702.17</v>
      </c>
      <c r="K10" s="163"/>
      <c r="L10" s="148" t="s">
        <v>25</v>
      </c>
      <c r="M10" s="9"/>
      <c r="N10" s="9"/>
      <c r="O10" s="9"/>
      <c r="P10" s="155"/>
      <c r="Q10" s="37"/>
    </row>
    <row r="11" spans="1:19 16328:16367" ht="44.25" customHeight="1" x14ac:dyDescent="0.3">
      <c r="B11" s="173"/>
      <c r="C11" s="174"/>
      <c r="D11" s="176"/>
      <c r="E11" s="151"/>
      <c r="F11" s="154"/>
      <c r="G11" s="179"/>
      <c r="H11" s="143"/>
      <c r="I11" s="69" t="s">
        <v>126</v>
      </c>
      <c r="J11" s="71">
        <f>Equipment!AF8</f>
        <v>67472.779999999984</v>
      </c>
      <c r="K11" s="164"/>
      <c r="L11" s="154"/>
      <c r="P11" s="156"/>
      <c r="Q11" s="65"/>
    </row>
    <row r="12" spans="1:19 16328:16367" ht="44.25" customHeight="1" x14ac:dyDescent="0.3">
      <c r="B12" s="160"/>
      <c r="C12" s="161"/>
      <c r="D12" s="177"/>
      <c r="E12" s="62"/>
      <c r="F12" s="149"/>
      <c r="G12" s="63"/>
      <c r="H12" s="62"/>
      <c r="I12" s="68" t="s">
        <v>59</v>
      </c>
      <c r="J12" s="70">
        <f>Equipment!AC12</f>
        <v>22577.81</v>
      </c>
      <c r="K12" s="64"/>
      <c r="L12" s="149"/>
      <c r="P12" s="157"/>
      <c r="Q12" s="65"/>
    </row>
    <row r="13" spans="1:19 16328:16367" s="10" customFormat="1" ht="8.25" customHeight="1" x14ac:dyDescent="0.3">
      <c r="B13" s="13"/>
      <c r="C13" s="13"/>
      <c r="D13" s="13"/>
      <c r="E13" s="13"/>
      <c r="F13" s="13"/>
      <c r="G13" s="14"/>
      <c r="H13" s="13"/>
      <c r="I13" s="13"/>
      <c r="J13" s="13"/>
      <c r="K13" s="13"/>
      <c r="L13" s="14"/>
      <c r="M13"/>
      <c r="N13"/>
      <c r="O13"/>
      <c r="P13" s="14"/>
      <c r="Q13" s="17"/>
      <c r="R13" s="11"/>
      <c r="S13" s="11"/>
    </row>
    <row r="14" spans="1:19 16328:16367" s="9" customFormat="1" ht="0.75" customHeight="1" x14ac:dyDescent="0.3">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x14ac:dyDescent="0.3">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x14ac:dyDescent="0.3">
      <c r="XEH16" s="10"/>
    </row>
    <row r="17" spans="9:9 16362:16362" x14ac:dyDescent="0.3">
      <c r="XEH17" s="10"/>
    </row>
    <row r="23" spans="9:9 16362:16362" x14ac:dyDescent="0.3">
      <c r="I23" s="9"/>
    </row>
    <row r="37" ht="18" customHeight="1" x14ac:dyDescent="0.3"/>
    <row r="38" ht="18" customHeight="1" x14ac:dyDescent="0.3"/>
    <row r="39" ht="18" customHeight="1" x14ac:dyDescent="0.3"/>
    <row r="40" ht="18" customHeight="1" x14ac:dyDescent="0.3"/>
    <row r="41" ht="18" customHeight="1" x14ac:dyDescent="0.3"/>
    <row r="42" ht="18" customHeight="1" x14ac:dyDescent="0.3"/>
    <row r="43" ht="18" customHeight="1" x14ac:dyDescent="0.3"/>
    <row r="44" ht="18" customHeight="1" x14ac:dyDescent="0.3"/>
    <row r="46" ht="18" customHeight="1" x14ac:dyDescent="0.3"/>
    <row r="47" ht="18" customHeight="1" x14ac:dyDescent="0.3"/>
    <row r="48" ht="18" customHeight="1" x14ac:dyDescent="0.3"/>
    <row r="49" ht="18" customHeight="1" x14ac:dyDescent="0.3"/>
    <row r="50" ht="18" customHeight="1" x14ac:dyDescent="0.3"/>
  </sheetData>
  <dataConsolidate/>
  <mergeCells count="31">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s>
  <pageMargins left="0.7" right="0.7" top="0.75" bottom="0.75" header="0.3" footer="0.3"/>
  <pageSetup paperSize="3"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0995-30C4-4EB4-A0D4-31FE7FFA75DB}">
  <sheetPr filterMode="1"/>
  <dimension ref="A1:T336"/>
  <sheetViews>
    <sheetView workbookViewId="0">
      <pane ySplit="2" topLeftCell="A3" activePane="bottomLeft" state="frozen"/>
      <selection pane="bottomLeft" activeCell="O11" sqref="O11:O57"/>
    </sheetView>
  </sheetViews>
  <sheetFormatPr defaultColWidth="9.109375" defaultRowHeight="13.8" x14ac:dyDescent="0.25"/>
  <cols>
    <col min="1" max="1" width="9.109375" style="21"/>
    <col min="2" max="2" width="20.44140625" style="21" customWidth="1"/>
    <col min="3" max="5" width="9.109375" style="21"/>
    <col min="6" max="6" width="8.44140625" style="21" customWidth="1"/>
    <col min="7" max="7" width="27.6640625" style="21" customWidth="1"/>
    <col min="8" max="8" width="9.109375" style="21"/>
    <col min="9" max="9" width="17.44140625" style="21" customWidth="1"/>
    <col min="10" max="10" width="41.33203125" style="21" customWidth="1"/>
    <col min="11" max="11" width="22.33203125" style="21" customWidth="1"/>
    <col min="12" max="12" width="19.33203125" style="21" customWidth="1"/>
    <col min="13" max="13" width="13.44140625" style="21" customWidth="1"/>
    <col min="14" max="14" width="15.33203125" style="21" customWidth="1"/>
    <col min="15" max="15" width="15.6640625" style="21" bestFit="1" customWidth="1"/>
    <col min="16" max="16" width="14.44140625" style="21" bestFit="1" customWidth="1"/>
    <col min="17" max="17" width="26.109375" style="21" customWidth="1"/>
    <col min="18" max="18" width="16.44140625" style="21" customWidth="1"/>
    <col min="19" max="19" width="11.44140625" style="21" customWidth="1"/>
    <col min="20" max="20" width="15.88671875" style="21" customWidth="1"/>
    <col min="21" max="16384" width="9.109375" style="21"/>
  </cols>
  <sheetData>
    <row r="1" spans="1:20" ht="39" customHeight="1" thickBot="1" x14ac:dyDescent="0.3">
      <c r="A1" s="193" t="s">
        <v>32</v>
      </c>
      <c r="B1" s="194"/>
      <c r="C1" s="194"/>
      <c r="D1" s="194"/>
      <c r="E1" s="194"/>
      <c r="F1" s="194"/>
      <c r="G1" s="194"/>
      <c r="H1" s="194"/>
      <c r="I1" s="194"/>
      <c r="J1" s="194"/>
      <c r="K1" s="194"/>
      <c r="L1" s="194"/>
      <c r="M1" s="194"/>
      <c r="N1" s="194"/>
      <c r="O1" s="194"/>
      <c r="P1" s="195"/>
      <c r="Q1" s="84"/>
    </row>
    <row r="2" spans="1:20" ht="114" customHeight="1" thickTop="1" thickBot="1" x14ac:dyDescent="0.3">
      <c r="A2" s="196" t="s">
        <v>515</v>
      </c>
      <c r="B2" s="196"/>
      <c r="C2" s="197" t="s">
        <v>516</v>
      </c>
      <c r="D2" s="197"/>
      <c r="E2" s="197" t="s">
        <v>517</v>
      </c>
      <c r="F2" s="197"/>
      <c r="G2" s="82" t="s">
        <v>518</v>
      </c>
      <c r="H2" s="197" t="s">
        <v>519</v>
      </c>
      <c r="I2" s="197"/>
      <c r="J2" s="82" t="s">
        <v>520</v>
      </c>
      <c r="K2" s="82" t="s">
        <v>521</v>
      </c>
      <c r="L2" s="82" t="s">
        <v>522</v>
      </c>
      <c r="M2" s="82" t="s">
        <v>523</v>
      </c>
      <c r="N2" s="82" t="s">
        <v>524</v>
      </c>
      <c r="O2" s="83" t="s">
        <v>525</v>
      </c>
      <c r="P2" s="82" t="s">
        <v>526</v>
      </c>
      <c r="Q2" s="53"/>
    </row>
    <row r="3" spans="1:20" ht="46.8" hidden="1" x14ac:dyDescent="0.25">
      <c r="A3" s="186" t="s">
        <v>34</v>
      </c>
      <c r="B3" s="187"/>
      <c r="C3" s="188" t="s">
        <v>27</v>
      </c>
      <c r="D3" s="189"/>
      <c r="E3" s="198" t="s">
        <v>127</v>
      </c>
      <c r="F3" s="198"/>
      <c r="G3" s="76" t="s">
        <v>128</v>
      </c>
      <c r="H3" s="186" t="s">
        <v>129</v>
      </c>
      <c r="I3" s="187"/>
      <c r="J3" s="76" t="s">
        <v>130</v>
      </c>
      <c r="K3" s="76" t="s">
        <v>204</v>
      </c>
      <c r="L3" s="76" t="s">
        <v>124</v>
      </c>
      <c r="M3" s="22">
        <v>719</v>
      </c>
      <c r="N3" s="23">
        <v>40</v>
      </c>
      <c r="O3" s="66">
        <f>$M3*$N3</f>
        <v>28760</v>
      </c>
      <c r="P3" s="76" t="s">
        <v>3</v>
      </c>
      <c r="Q3" s="50"/>
      <c r="R3" s="21" t="s">
        <v>29</v>
      </c>
      <c r="S3" s="21" t="s">
        <v>44</v>
      </c>
      <c r="T3" s="21" t="s">
        <v>66</v>
      </c>
    </row>
    <row r="4" spans="1:20" ht="46.8" hidden="1" x14ac:dyDescent="0.3">
      <c r="A4" s="186" t="s">
        <v>34</v>
      </c>
      <c r="B4" s="187"/>
      <c r="C4" s="188" t="s">
        <v>27</v>
      </c>
      <c r="D4" s="189"/>
      <c r="E4" s="190" t="s">
        <v>131</v>
      </c>
      <c r="F4" s="190"/>
      <c r="G4" s="87" t="s">
        <v>132</v>
      </c>
      <c r="H4" s="191" t="s">
        <v>134</v>
      </c>
      <c r="I4" s="192"/>
      <c r="J4" s="87" t="s">
        <v>135</v>
      </c>
      <c r="K4" s="87" t="s">
        <v>133</v>
      </c>
      <c r="L4" s="76" t="s">
        <v>124</v>
      </c>
      <c r="M4" s="24">
        <v>8</v>
      </c>
      <c r="N4" s="25">
        <v>113</v>
      </c>
      <c r="O4" s="66">
        <f t="shared" ref="O4:O66" si="0">$M4*$N4</f>
        <v>904</v>
      </c>
      <c r="P4" s="76" t="s">
        <v>3</v>
      </c>
      <c r="Q4" s="50"/>
      <c r="R4" s="21" t="s">
        <v>30</v>
      </c>
      <c r="S4" s="21" t="s">
        <v>6</v>
      </c>
      <c r="T4" s="21">
        <f>SUMIFS(O3:O336,A3:A336,"Admin",C3:C336,"Desks")</f>
        <v>24948</v>
      </c>
    </row>
    <row r="5" spans="1:20" ht="46.8" hidden="1" x14ac:dyDescent="0.3">
      <c r="A5" s="186" t="s">
        <v>34</v>
      </c>
      <c r="B5" s="187"/>
      <c r="C5" s="188" t="s">
        <v>27</v>
      </c>
      <c r="D5" s="189"/>
      <c r="E5" s="190" t="s">
        <v>131</v>
      </c>
      <c r="F5" s="190"/>
      <c r="G5" s="87" t="s">
        <v>136</v>
      </c>
      <c r="H5" s="191" t="s">
        <v>138</v>
      </c>
      <c r="I5" s="192"/>
      <c r="J5" s="87" t="s">
        <v>137</v>
      </c>
      <c r="K5" s="87" t="s">
        <v>139</v>
      </c>
      <c r="L5" s="76" t="s">
        <v>124</v>
      </c>
      <c r="M5" s="24">
        <v>64</v>
      </c>
      <c r="N5" s="25">
        <v>86</v>
      </c>
      <c r="O5" s="66">
        <f t="shared" si="0"/>
        <v>5504</v>
      </c>
      <c r="P5" s="76" t="s">
        <v>3</v>
      </c>
      <c r="Q5" s="50"/>
      <c r="R5" s="21" t="s">
        <v>30</v>
      </c>
      <c r="S5" s="21" t="s">
        <v>6</v>
      </c>
      <c r="T5" s="21">
        <f>SUMIFS(O4:O337,A4:A337,"Admin",C4:C337,"Desks")</f>
        <v>24948</v>
      </c>
    </row>
    <row r="6" spans="1:20" ht="46.8" hidden="1" x14ac:dyDescent="0.3">
      <c r="A6" s="186" t="s">
        <v>34</v>
      </c>
      <c r="B6" s="187"/>
      <c r="C6" s="188" t="s">
        <v>27</v>
      </c>
      <c r="D6" s="189"/>
      <c r="E6" s="190" t="s">
        <v>131</v>
      </c>
      <c r="F6" s="190"/>
      <c r="G6" s="87" t="s">
        <v>136</v>
      </c>
      <c r="H6" s="191" t="s">
        <v>138</v>
      </c>
      <c r="I6" s="192"/>
      <c r="J6" s="87" t="s">
        <v>140</v>
      </c>
      <c r="K6" s="87" t="s">
        <v>143</v>
      </c>
      <c r="L6" s="76" t="s">
        <v>124</v>
      </c>
      <c r="M6" s="24">
        <v>32</v>
      </c>
      <c r="N6" s="25">
        <v>86</v>
      </c>
      <c r="O6" s="66">
        <f t="shared" si="0"/>
        <v>2752</v>
      </c>
      <c r="P6" s="73" t="s">
        <v>3</v>
      </c>
      <c r="Q6" s="50"/>
      <c r="R6" s="21" t="s">
        <v>30</v>
      </c>
      <c r="S6" s="21" t="s">
        <v>50</v>
      </c>
      <c r="T6" s="21">
        <f>SUMIFS(O3:O338,A3:A338,"Admin",C3:C338,"Chairs")</f>
        <v>2084</v>
      </c>
    </row>
    <row r="7" spans="1:20" ht="46.8" hidden="1" x14ac:dyDescent="0.3">
      <c r="A7" s="186" t="s">
        <v>36</v>
      </c>
      <c r="B7" s="187"/>
      <c r="C7" s="188" t="s">
        <v>27</v>
      </c>
      <c r="D7" s="189"/>
      <c r="E7" s="190" t="s">
        <v>131</v>
      </c>
      <c r="F7" s="190"/>
      <c r="G7" s="87" t="s">
        <v>136</v>
      </c>
      <c r="H7" s="191" t="s">
        <v>144</v>
      </c>
      <c r="I7" s="192"/>
      <c r="J7" s="87" t="s">
        <v>141</v>
      </c>
      <c r="K7" s="87" t="s">
        <v>142</v>
      </c>
      <c r="L7" s="76" t="s">
        <v>124</v>
      </c>
      <c r="M7" s="24">
        <v>74</v>
      </c>
      <c r="N7" s="25">
        <v>88</v>
      </c>
      <c r="O7" s="66">
        <f t="shared" si="0"/>
        <v>6512</v>
      </c>
      <c r="P7" s="73" t="s">
        <v>3</v>
      </c>
      <c r="Q7" s="50"/>
      <c r="R7" s="21" t="s">
        <v>30</v>
      </c>
      <c r="S7" s="21" t="s">
        <v>68</v>
      </c>
      <c r="T7" s="21">
        <f>SUMIFS(O3:O339,A3:A339,"Admin",C3:C339,"Task Chairs")</f>
        <v>0</v>
      </c>
    </row>
    <row r="8" spans="1:20" ht="46.8" hidden="1" x14ac:dyDescent="0.3">
      <c r="A8" s="186" t="s">
        <v>34</v>
      </c>
      <c r="B8" s="187"/>
      <c r="C8" s="188" t="s">
        <v>27</v>
      </c>
      <c r="D8" s="189"/>
      <c r="E8" s="190" t="s">
        <v>145</v>
      </c>
      <c r="F8" s="190"/>
      <c r="G8" s="87" t="s">
        <v>145</v>
      </c>
      <c r="H8" s="85" t="s">
        <v>147</v>
      </c>
      <c r="I8" s="85"/>
      <c r="J8" s="73" t="s">
        <v>146</v>
      </c>
      <c r="K8" s="98">
        <v>1496633</v>
      </c>
      <c r="L8" s="76" t="s">
        <v>124</v>
      </c>
      <c r="M8" s="24">
        <v>4</v>
      </c>
      <c r="N8" s="25">
        <v>71.489999999999995</v>
      </c>
      <c r="O8" s="66">
        <f t="shared" si="0"/>
        <v>285.95999999999998</v>
      </c>
      <c r="P8" s="73" t="s">
        <v>3</v>
      </c>
      <c r="Q8" s="50"/>
    </row>
    <row r="9" spans="1:20" ht="46.8" hidden="1" x14ac:dyDescent="0.3">
      <c r="A9" s="199" t="s">
        <v>34</v>
      </c>
      <c r="B9" s="192"/>
      <c r="C9" s="200" t="s">
        <v>6</v>
      </c>
      <c r="D9" s="201"/>
      <c r="E9" s="190" t="s">
        <v>127</v>
      </c>
      <c r="F9" s="190"/>
      <c r="G9" s="73" t="s">
        <v>128</v>
      </c>
      <c r="H9" s="199" t="s">
        <v>148</v>
      </c>
      <c r="I9" s="192"/>
      <c r="J9" s="76" t="s">
        <v>149</v>
      </c>
      <c r="K9" s="87" t="s">
        <v>205</v>
      </c>
      <c r="L9" s="76" t="s">
        <v>124</v>
      </c>
      <c r="M9" s="85">
        <v>532</v>
      </c>
      <c r="N9" s="25">
        <v>81.099999999999994</v>
      </c>
      <c r="O9" s="66">
        <f t="shared" si="0"/>
        <v>43145.2</v>
      </c>
      <c r="P9" s="73" t="s">
        <v>3</v>
      </c>
      <c r="Q9" s="50"/>
    </row>
    <row r="10" spans="1:20" ht="46.8" hidden="1" x14ac:dyDescent="0.3">
      <c r="A10" s="199" t="s">
        <v>34</v>
      </c>
      <c r="B10" s="192"/>
      <c r="C10" s="200" t="s">
        <v>6</v>
      </c>
      <c r="D10" s="201"/>
      <c r="E10" s="190" t="s">
        <v>131</v>
      </c>
      <c r="F10" s="190"/>
      <c r="G10" s="85" t="s">
        <v>132</v>
      </c>
      <c r="H10" s="199" t="s">
        <v>150</v>
      </c>
      <c r="I10" s="192"/>
      <c r="J10" s="73" t="s">
        <v>151</v>
      </c>
      <c r="K10" s="87" t="s">
        <v>152</v>
      </c>
      <c r="L10" s="76" t="s">
        <v>124</v>
      </c>
      <c r="M10" s="24">
        <v>8</v>
      </c>
      <c r="N10" s="25">
        <v>285</v>
      </c>
      <c r="O10" s="66">
        <f t="shared" si="0"/>
        <v>2280</v>
      </c>
      <c r="P10" s="73" t="s">
        <v>3</v>
      </c>
      <c r="Q10" s="50"/>
    </row>
    <row r="11" spans="1:20" ht="46.8" hidden="1" x14ac:dyDescent="0.3">
      <c r="A11" s="199" t="s">
        <v>30</v>
      </c>
      <c r="B11" s="192"/>
      <c r="C11" s="200" t="s">
        <v>43</v>
      </c>
      <c r="D11" s="201"/>
      <c r="E11" s="190" t="s">
        <v>131</v>
      </c>
      <c r="F11" s="190"/>
      <c r="G11" s="73" t="s">
        <v>153</v>
      </c>
      <c r="H11" s="199" t="s">
        <v>158</v>
      </c>
      <c r="I11" s="192"/>
      <c r="J11" s="73" t="s">
        <v>158</v>
      </c>
      <c r="K11" s="87" t="s">
        <v>155</v>
      </c>
      <c r="L11" s="76" t="s">
        <v>124</v>
      </c>
      <c r="M11" s="24">
        <v>6</v>
      </c>
      <c r="N11" s="25">
        <v>206</v>
      </c>
      <c r="O11" s="66">
        <f t="shared" si="0"/>
        <v>1236</v>
      </c>
      <c r="P11" s="73" t="s">
        <v>3</v>
      </c>
      <c r="Q11" s="50"/>
    </row>
    <row r="12" spans="1:20" ht="17.100000000000001" hidden="1" customHeight="1" x14ac:dyDescent="0.3">
      <c r="A12" s="199" t="s">
        <v>34</v>
      </c>
      <c r="B12" s="192"/>
      <c r="C12" s="200" t="s">
        <v>7</v>
      </c>
      <c r="D12" s="201"/>
      <c r="E12" s="199" t="s">
        <v>131</v>
      </c>
      <c r="F12" s="192"/>
      <c r="G12" s="73" t="s">
        <v>153</v>
      </c>
      <c r="H12" s="199" t="s">
        <v>158</v>
      </c>
      <c r="I12" s="192"/>
      <c r="J12" s="73" t="s">
        <v>158</v>
      </c>
      <c r="K12" s="87" t="s">
        <v>155</v>
      </c>
      <c r="L12" s="76" t="s">
        <v>124</v>
      </c>
      <c r="M12" s="24">
        <v>1</v>
      </c>
      <c r="N12" s="25">
        <v>208</v>
      </c>
      <c r="O12" s="66">
        <f t="shared" si="0"/>
        <v>208</v>
      </c>
      <c r="P12" s="73" t="s">
        <v>3</v>
      </c>
      <c r="Q12" s="50"/>
    </row>
    <row r="13" spans="1:20" ht="15.9" hidden="1" customHeight="1" x14ac:dyDescent="0.3">
      <c r="A13" s="199" t="s">
        <v>36</v>
      </c>
      <c r="B13" s="192"/>
      <c r="C13" s="200" t="s">
        <v>7</v>
      </c>
      <c r="D13" s="201"/>
      <c r="E13" s="199" t="s">
        <v>131</v>
      </c>
      <c r="F13" s="192"/>
      <c r="G13" s="73" t="s">
        <v>153</v>
      </c>
      <c r="H13" s="199" t="s">
        <v>156</v>
      </c>
      <c r="I13" s="192"/>
      <c r="J13" s="73" t="s">
        <v>156</v>
      </c>
      <c r="K13" s="87" t="s">
        <v>157</v>
      </c>
      <c r="L13" s="76" t="s">
        <v>124</v>
      </c>
      <c r="M13" s="24">
        <v>18</v>
      </c>
      <c r="N13" s="25">
        <v>211</v>
      </c>
      <c r="O13" s="66">
        <f t="shared" si="0"/>
        <v>3798</v>
      </c>
      <c r="P13" s="73" t="s">
        <v>3</v>
      </c>
      <c r="Q13" s="50"/>
    </row>
    <row r="14" spans="1:20" ht="46.8" hidden="1" x14ac:dyDescent="0.3">
      <c r="A14" s="199" t="s">
        <v>34</v>
      </c>
      <c r="B14" s="192"/>
      <c r="C14" s="200" t="s">
        <v>7</v>
      </c>
      <c r="D14" s="201"/>
      <c r="E14" s="199" t="s">
        <v>131</v>
      </c>
      <c r="F14" s="192"/>
      <c r="G14" s="73" t="s">
        <v>153</v>
      </c>
      <c r="H14" s="199" t="s">
        <v>203</v>
      </c>
      <c r="I14" s="192"/>
      <c r="J14" s="73" t="s">
        <v>203</v>
      </c>
      <c r="K14" s="87" t="s">
        <v>157</v>
      </c>
      <c r="L14" s="76" t="s">
        <v>124</v>
      </c>
      <c r="M14" s="24">
        <v>4</v>
      </c>
      <c r="N14" s="25">
        <v>221</v>
      </c>
      <c r="O14" s="66">
        <f t="shared" si="0"/>
        <v>884</v>
      </c>
      <c r="P14" s="97" t="s">
        <v>3</v>
      </c>
      <c r="Q14" s="50"/>
    </row>
    <row r="15" spans="1:20" ht="17.100000000000001" hidden="1" customHeight="1" x14ac:dyDescent="0.3">
      <c r="A15" s="199" t="s">
        <v>34</v>
      </c>
      <c r="B15" s="192"/>
      <c r="C15" s="200" t="s">
        <v>7</v>
      </c>
      <c r="D15" s="201"/>
      <c r="E15" s="199" t="s">
        <v>131</v>
      </c>
      <c r="F15" s="192"/>
      <c r="G15" s="73" t="s">
        <v>153</v>
      </c>
      <c r="H15" s="199" t="s">
        <v>159</v>
      </c>
      <c r="I15" s="192"/>
      <c r="J15" s="73" t="s">
        <v>159</v>
      </c>
      <c r="K15" s="87" t="s">
        <v>165</v>
      </c>
      <c r="L15" s="76" t="s">
        <v>124</v>
      </c>
      <c r="M15" s="24">
        <v>13</v>
      </c>
      <c r="N15" s="25">
        <v>217</v>
      </c>
      <c r="O15" s="66">
        <f t="shared" si="0"/>
        <v>2821</v>
      </c>
      <c r="P15" s="97" t="s">
        <v>3</v>
      </c>
      <c r="Q15" s="50"/>
    </row>
    <row r="16" spans="1:20" ht="46.8" hidden="1" x14ac:dyDescent="0.3">
      <c r="A16" s="199" t="s">
        <v>36</v>
      </c>
      <c r="B16" s="192"/>
      <c r="C16" s="200" t="s">
        <v>7</v>
      </c>
      <c r="D16" s="201"/>
      <c r="E16" s="199" t="s">
        <v>131</v>
      </c>
      <c r="F16" s="192"/>
      <c r="G16" s="73" t="s">
        <v>153</v>
      </c>
      <c r="H16" s="199" t="s">
        <v>160</v>
      </c>
      <c r="I16" s="192"/>
      <c r="J16" s="73" t="s">
        <v>170</v>
      </c>
      <c r="K16" s="87" t="s">
        <v>166</v>
      </c>
      <c r="L16" s="76" t="s">
        <v>124</v>
      </c>
      <c r="M16" s="24">
        <v>8</v>
      </c>
      <c r="N16" s="25">
        <v>438</v>
      </c>
      <c r="O16" s="66">
        <f t="shared" si="0"/>
        <v>3504</v>
      </c>
      <c r="P16" s="97" t="s">
        <v>3</v>
      </c>
      <c r="Q16" s="50"/>
    </row>
    <row r="17" spans="1:17" ht="46.8" hidden="1" x14ac:dyDescent="0.3">
      <c r="A17" s="199" t="s">
        <v>34</v>
      </c>
      <c r="B17" s="192"/>
      <c r="C17" s="200" t="s">
        <v>7</v>
      </c>
      <c r="D17" s="201"/>
      <c r="E17" s="199" t="s">
        <v>131</v>
      </c>
      <c r="F17" s="192"/>
      <c r="G17" s="73" t="s">
        <v>153</v>
      </c>
      <c r="H17" s="199" t="s">
        <v>161</v>
      </c>
      <c r="I17" s="192"/>
      <c r="J17" s="73" t="s">
        <v>154</v>
      </c>
      <c r="K17" s="87" t="s">
        <v>167</v>
      </c>
      <c r="L17" s="76" t="s">
        <v>124</v>
      </c>
      <c r="M17" s="24">
        <v>4</v>
      </c>
      <c r="N17" s="25">
        <v>228</v>
      </c>
      <c r="O17" s="66">
        <f t="shared" si="0"/>
        <v>912</v>
      </c>
      <c r="P17" s="97" t="s">
        <v>3</v>
      </c>
      <c r="Q17" s="50"/>
    </row>
    <row r="18" spans="1:17" ht="17.100000000000001" hidden="1" customHeight="1" x14ac:dyDescent="0.3">
      <c r="A18" s="199" t="s">
        <v>34</v>
      </c>
      <c r="B18" s="192"/>
      <c r="C18" s="200" t="s">
        <v>7</v>
      </c>
      <c r="D18" s="201"/>
      <c r="E18" s="199" t="s">
        <v>131</v>
      </c>
      <c r="F18" s="192"/>
      <c r="G18" s="73" t="s">
        <v>153</v>
      </c>
      <c r="H18" s="199" t="s">
        <v>162</v>
      </c>
      <c r="I18" s="192"/>
      <c r="J18" s="73" t="s">
        <v>161</v>
      </c>
      <c r="K18" s="87" t="s">
        <v>168</v>
      </c>
      <c r="L18" s="76" t="s">
        <v>124</v>
      </c>
      <c r="M18" s="24">
        <v>2</v>
      </c>
      <c r="N18" s="25">
        <v>235</v>
      </c>
      <c r="O18" s="66">
        <f t="shared" si="0"/>
        <v>470</v>
      </c>
      <c r="P18" s="97" t="s">
        <v>3</v>
      </c>
      <c r="Q18" s="50"/>
    </row>
    <row r="19" spans="1:17" ht="46.8" hidden="1" x14ac:dyDescent="0.3">
      <c r="A19" s="199" t="s">
        <v>34</v>
      </c>
      <c r="B19" s="192"/>
      <c r="C19" s="200" t="s">
        <v>7</v>
      </c>
      <c r="D19" s="201"/>
      <c r="E19" s="199" t="s">
        <v>131</v>
      </c>
      <c r="F19" s="192"/>
      <c r="G19" s="73" t="s">
        <v>153</v>
      </c>
      <c r="H19" s="199" t="s">
        <v>163</v>
      </c>
      <c r="I19" s="192"/>
      <c r="J19" s="73" t="s">
        <v>158</v>
      </c>
      <c r="K19" s="87" t="s">
        <v>168</v>
      </c>
      <c r="L19" s="76" t="s">
        <v>124</v>
      </c>
      <c r="M19" s="24">
        <v>24</v>
      </c>
      <c r="N19" s="25">
        <v>236</v>
      </c>
      <c r="O19" s="66">
        <f t="shared" si="0"/>
        <v>5664</v>
      </c>
      <c r="P19" s="97" t="s">
        <v>3</v>
      </c>
      <c r="Q19" s="50"/>
    </row>
    <row r="20" spans="1:17" ht="46.8" hidden="1" x14ac:dyDescent="0.3">
      <c r="A20" s="199" t="s">
        <v>34</v>
      </c>
      <c r="B20" s="192"/>
      <c r="C20" s="200" t="s">
        <v>7</v>
      </c>
      <c r="D20" s="201"/>
      <c r="E20" s="199" t="s">
        <v>131</v>
      </c>
      <c r="F20" s="192"/>
      <c r="G20" s="73" t="s">
        <v>153</v>
      </c>
      <c r="H20" s="199" t="s">
        <v>163</v>
      </c>
      <c r="I20" s="192"/>
      <c r="J20" s="73" t="s">
        <v>154</v>
      </c>
      <c r="K20" s="87" t="s">
        <v>168</v>
      </c>
      <c r="L20" s="76" t="s">
        <v>124</v>
      </c>
      <c r="M20" s="24">
        <v>4</v>
      </c>
      <c r="N20" s="25">
        <v>214</v>
      </c>
      <c r="O20" s="66">
        <f t="shared" si="0"/>
        <v>856</v>
      </c>
      <c r="P20" s="97" t="s">
        <v>3</v>
      </c>
      <c r="Q20" s="50"/>
    </row>
    <row r="21" spans="1:17" ht="46.8" hidden="1" x14ac:dyDescent="0.3">
      <c r="A21" s="199" t="s">
        <v>34</v>
      </c>
      <c r="B21" s="192"/>
      <c r="C21" s="200" t="s">
        <v>7</v>
      </c>
      <c r="D21" s="201"/>
      <c r="E21" s="199" t="s">
        <v>131</v>
      </c>
      <c r="F21" s="192"/>
      <c r="G21" s="73" t="s">
        <v>153</v>
      </c>
      <c r="H21" s="199" t="s">
        <v>163</v>
      </c>
      <c r="I21" s="192"/>
      <c r="J21" s="73" t="s">
        <v>163</v>
      </c>
      <c r="K21" s="87" t="s">
        <v>168</v>
      </c>
      <c r="L21" s="76" t="s">
        <v>124</v>
      </c>
      <c r="M21" s="24">
        <v>24</v>
      </c>
      <c r="N21" s="25">
        <v>248</v>
      </c>
      <c r="O21" s="66">
        <f t="shared" si="0"/>
        <v>5952</v>
      </c>
      <c r="P21" s="97" t="s">
        <v>3</v>
      </c>
      <c r="Q21" s="50"/>
    </row>
    <row r="22" spans="1:17" ht="46.8" hidden="1" x14ac:dyDescent="0.25">
      <c r="A22" s="199" t="s">
        <v>34</v>
      </c>
      <c r="B22" s="192"/>
      <c r="C22" s="200" t="s">
        <v>7</v>
      </c>
      <c r="D22" s="201"/>
      <c r="E22" s="199" t="s">
        <v>131</v>
      </c>
      <c r="F22" s="192"/>
      <c r="G22" s="73" t="s">
        <v>153</v>
      </c>
      <c r="H22" s="199" t="s">
        <v>164</v>
      </c>
      <c r="I22" s="192"/>
      <c r="J22" s="73" t="s">
        <v>164</v>
      </c>
      <c r="K22" s="73" t="s">
        <v>169</v>
      </c>
      <c r="L22" s="76" t="s">
        <v>124</v>
      </c>
      <c r="M22" s="24">
        <v>4</v>
      </c>
      <c r="N22" s="25">
        <v>290.25</v>
      </c>
      <c r="O22" s="66">
        <f t="shared" si="0"/>
        <v>1161</v>
      </c>
      <c r="P22" s="97" t="s">
        <v>3</v>
      </c>
      <c r="Q22" s="50"/>
    </row>
    <row r="23" spans="1:17" ht="46.8" hidden="1" x14ac:dyDescent="0.3">
      <c r="A23" s="199" t="s">
        <v>35</v>
      </c>
      <c r="B23" s="192"/>
      <c r="C23" s="200" t="s">
        <v>7</v>
      </c>
      <c r="D23" s="201"/>
      <c r="E23" s="199" t="s">
        <v>131</v>
      </c>
      <c r="F23" s="192"/>
      <c r="G23" s="73" t="s">
        <v>171</v>
      </c>
      <c r="H23" s="199" t="s">
        <v>173</v>
      </c>
      <c r="I23" s="192"/>
      <c r="J23" s="73" t="s">
        <v>172</v>
      </c>
      <c r="K23" s="85" t="s">
        <v>175</v>
      </c>
      <c r="L23" s="76" t="s">
        <v>124</v>
      </c>
      <c r="M23" s="24">
        <v>11</v>
      </c>
      <c r="N23" s="25">
        <v>623</v>
      </c>
      <c r="O23" s="66">
        <f t="shared" si="0"/>
        <v>6853</v>
      </c>
      <c r="P23" s="97" t="s">
        <v>3</v>
      </c>
      <c r="Q23" s="50"/>
    </row>
    <row r="24" spans="1:17" ht="46.8" hidden="1" x14ac:dyDescent="0.3">
      <c r="A24" s="199" t="s">
        <v>35</v>
      </c>
      <c r="B24" s="192"/>
      <c r="C24" s="200" t="s">
        <v>7</v>
      </c>
      <c r="D24" s="201"/>
      <c r="E24" s="199" t="s">
        <v>131</v>
      </c>
      <c r="F24" s="192"/>
      <c r="G24" s="73" t="s">
        <v>171</v>
      </c>
      <c r="H24" s="199" t="s">
        <v>174</v>
      </c>
      <c r="I24" s="192"/>
      <c r="J24" s="73" t="s">
        <v>172</v>
      </c>
      <c r="K24" s="85" t="s">
        <v>176</v>
      </c>
      <c r="L24" s="76" t="s">
        <v>124</v>
      </c>
      <c r="M24" s="24">
        <v>13</v>
      </c>
      <c r="N24" s="25">
        <v>881</v>
      </c>
      <c r="O24" s="66">
        <f t="shared" si="0"/>
        <v>11453</v>
      </c>
      <c r="P24" s="97" t="s">
        <v>3</v>
      </c>
      <c r="Q24" s="50"/>
    </row>
    <row r="25" spans="1:17" ht="15.9" hidden="1" customHeight="1" x14ac:dyDescent="0.3">
      <c r="A25" s="199" t="s">
        <v>35</v>
      </c>
      <c r="B25" s="192"/>
      <c r="C25" s="200" t="s">
        <v>7</v>
      </c>
      <c r="D25" s="201"/>
      <c r="E25" s="199" t="s">
        <v>131</v>
      </c>
      <c r="F25" s="192"/>
      <c r="G25" s="73" t="s">
        <v>171</v>
      </c>
      <c r="H25" s="199" t="s">
        <v>174</v>
      </c>
      <c r="I25" s="192"/>
      <c r="J25" s="73" t="s">
        <v>172</v>
      </c>
      <c r="K25" s="85" t="s">
        <v>177</v>
      </c>
      <c r="L25" s="76" t="s">
        <v>124</v>
      </c>
      <c r="M25" s="24">
        <v>11</v>
      </c>
      <c r="N25" s="25">
        <v>725</v>
      </c>
      <c r="O25" s="66">
        <f t="shared" si="0"/>
        <v>7975</v>
      </c>
      <c r="P25" s="97" t="s">
        <v>3</v>
      </c>
      <c r="Q25" s="50"/>
    </row>
    <row r="26" spans="1:17" ht="46.8" hidden="1" x14ac:dyDescent="0.3">
      <c r="A26" s="199" t="s">
        <v>34</v>
      </c>
      <c r="B26" s="192"/>
      <c r="C26" s="200" t="s">
        <v>7</v>
      </c>
      <c r="D26" s="201"/>
      <c r="E26" s="199" t="s">
        <v>131</v>
      </c>
      <c r="F26" s="192"/>
      <c r="G26" s="73" t="s">
        <v>178</v>
      </c>
      <c r="H26" s="199" t="s">
        <v>179</v>
      </c>
      <c r="I26" s="192"/>
      <c r="J26" s="73" t="s">
        <v>179</v>
      </c>
      <c r="K26" s="85" t="s">
        <v>180</v>
      </c>
      <c r="L26" s="76" t="s">
        <v>124</v>
      </c>
      <c r="M26" s="24">
        <v>6</v>
      </c>
      <c r="N26" s="25">
        <v>1032</v>
      </c>
      <c r="O26" s="66">
        <f t="shared" si="0"/>
        <v>6192</v>
      </c>
      <c r="P26" s="97" t="s">
        <v>3</v>
      </c>
      <c r="Q26" s="50"/>
    </row>
    <row r="27" spans="1:17" ht="46.8" hidden="1" x14ac:dyDescent="0.3">
      <c r="A27" s="199" t="s">
        <v>30</v>
      </c>
      <c r="B27" s="192"/>
      <c r="C27" s="200" t="s">
        <v>50</v>
      </c>
      <c r="D27" s="201"/>
      <c r="E27" s="199" t="s">
        <v>131</v>
      </c>
      <c r="F27" s="192"/>
      <c r="G27" s="73" t="s">
        <v>211</v>
      </c>
      <c r="H27" s="199" t="s">
        <v>181</v>
      </c>
      <c r="I27" s="192"/>
      <c r="J27" s="73" t="s">
        <v>182</v>
      </c>
      <c r="K27" s="85" t="s">
        <v>183</v>
      </c>
      <c r="L27" s="76" t="s">
        <v>124</v>
      </c>
      <c r="M27" s="24">
        <v>1</v>
      </c>
      <c r="N27" s="25">
        <v>374</v>
      </c>
      <c r="O27" s="66">
        <f t="shared" si="0"/>
        <v>374</v>
      </c>
      <c r="P27" s="97" t="s">
        <v>3</v>
      </c>
      <c r="Q27" s="50"/>
    </row>
    <row r="28" spans="1:17" ht="46.8" hidden="1" x14ac:dyDescent="0.3">
      <c r="A28" s="199" t="s">
        <v>34</v>
      </c>
      <c r="B28" s="192"/>
      <c r="C28" s="200" t="s">
        <v>50</v>
      </c>
      <c r="D28" s="201"/>
      <c r="E28" s="199" t="s">
        <v>131</v>
      </c>
      <c r="F28" s="192"/>
      <c r="G28" s="73" t="s">
        <v>211</v>
      </c>
      <c r="H28" s="199" t="s">
        <v>184</v>
      </c>
      <c r="I28" s="192"/>
      <c r="J28" s="73" t="s">
        <v>189</v>
      </c>
      <c r="K28" s="87" t="s">
        <v>185</v>
      </c>
      <c r="L28" s="76" t="s">
        <v>124</v>
      </c>
      <c r="M28" s="24">
        <v>50</v>
      </c>
      <c r="N28" s="25">
        <v>374</v>
      </c>
      <c r="O28" s="66">
        <f t="shared" si="0"/>
        <v>18700</v>
      </c>
      <c r="P28" s="97" t="s">
        <v>3</v>
      </c>
      <c r="Q28" s="50"/>
    </row>
    <row r="29" spans="1:17" ht="46.8" x14ac:dyDescent="0.3">
      <c r="A29" s="199" t="s">
        <v>49</v>
      </c>
      <c r="B29" s="192"/>
      <c r="C29" s="200" t="s">
        <v>50</v>
      </c>
      <c r="D29" s="201"/>
      <c r="E29" s="199" t="s">
        <v>131</v>
      </c>
      <c r="F29" s="192"/>
      <c r="G29" s="73" t="s">
        <v>211</v>
      </c>
      <c r="H29" s="199" t="s">
        <v>184</v>
      </c>
      <c r="I29" s="192"/>
      <c r="J29" s="73" t="s">
        <v>189</v>
      </c>
      <c r="K29" s="87" t="s">
        <v>186</v>
      </c>
      <c r="L29" s="76" t="s">
        <v>124</v>
      </c>
      <c r="M29" s="24">
        <v>2</v>
      </c>
      <c r="N29" s="25">
        <v>374</v>
      </c>
      <c r="O29" s="66">
        <f t="shared" si="0"/>
        <v>748</v>
      </c>
      <c r="P29" s="97" t="s">
        <v>3</v>
      </c>
      <c r="Q29" s="50"/>
    </row>
    <row r="30" spans="1:17" ht="46.8" hidden="1" x14ac:dyDescent="0.3">
      <c r="A30" s="199" t="s">
        <v>30</v>
      </c>
      <c r="B30" s="192"/>
      <c r="C30" s="200" t="s">
        <v>50</v>
      </c>
      <c r="D30" s="201"/>
      <c r="E30" s="199" t="s">
        <v>131</v>
      </c>
      <c r="F30" s="192"/>
      <c r="G30" s="73" t="s">
        <v>211</v>
      </c>
      <c r="H30" s="199" t="s">
        <v>184</v>
      </c>
      <c r="I30" s="192"/>
      <c r="J30" s="73" t="s">
        <v>189</v>
      </c>
      <c r="K30" s="87" t="s">
        <v>187</v>
      </c>
      <c r="L30" s="76" t="s">
        <v>124</v>
      </c>
      <c r="M30" s="24">
        <v>1</v>
      </c>
      <c r="N30" s="25">
        <v>374</v>
      </c>
      <c r="O30" s="66">
        <f t="shared" si="0"/>
        <v>374</v>
      </c>
      <c r="P30" s="97" t="s">
        <v>3</v>
      </c>
      <c r="Q30" s="50"/>
    </row>
    <row r="31" spans="1:17" ht="46.8" hidden="1" x14ac:dyDescent="0.3">
      <c r="A31" s="199" t="s">
        <v>36</v>
      </c>
      <c r="B31" s="192"/>
      <c r="C31" s="200" t="s">
        <v>50</v>
      </c>
      <c r="D31" s="201"/>
      <c r="E31" s="199" t="s">
        <v>131</v>
      </c>
      <c r="F31" s="192"/>
      <c r="G31" s="73" t="s">
        <v>211</v>
      </c>
      <c r="H31" s="199" t="s">
        <v>188</v>
      </c>
      <c r="I31" s="192"/>
      <c r="J31" s="73" t="s">
        <v>190</v>
      </c>
      <c r="K31" s="87" t="s">
        <v>186</v>
      </c>
      <c r="L31" s="76" t="s">
        <v>124</v>
      </c>
      <c r="M31" s="24">
        <v>2</v>
      </c>
      <c r="N31" s="25">
        <v>374</v>
      </c>
      <c r="O31" s="66">
        <f t="shared" si="0"/>
        <v>748</v>
      </c>
      <c r="P31" s="97" t="s">
        <v>3</v>
      </c>
      <c r="Q31" s="50"/>
    </row>
    <row r="32" spans="1:17" ht="46.8" hidden="1" x14ac:dyDescent="0.3">
      <c r="A32" s="199" t="s">
        <v>36</v>
      </c>
      <c r="B32" s="192"/>
      <c r="C32" s="200" t="s">
        <v>50</v>
      </c>
      <c r="D32" s="201"/>
      <c r="E32" s="199" t="s">
        <v>131</v>
      </c>
      <c r="F32" s="192"/>
      <c r="G32" s="73" t="s">
        <v>191</v>
      </c>
      <c r="H32" s="199" t="s">
        <v>192</v>
      </c>
      <c r="I32" s="192"/>
      <c r="J32" s="73" t="s">
        <v>193</v>
      </c>
      <c r="K32" s="87" t="s">
        <v>194</v>
      </c>
      <c r="L32" s="76" t="s">
        <v>124</v>
      </c>
      <c r="M32" s="24">
        <v>151</v>
      </c>
      <c r="N32" s="25">
        <v>205</v>
      </c>
      <c r="O32" s="66">
        <f t="shared" si="0"/>
        <v>30955</v>
      </c>
      <c r="P32" s="97" t="s">
        <v>3</v>
      </c>
      <c r="Q32" s="50"/>
    </row>
    <row r="33" spans="1:17" ht="46.8" hidden="1" x14ac:dyDescent="0.3">
      <c r="A33" s="199" t="s">
        <v>30</v>
      </c>
      <c r="B33" s="192"/>
      <c r="C33" s="200" t="s">
        <v>50</v>
      </c>
      <c r="D33" s="201"/>
      <c r="E33" s="199" t="s">
        <v>131</v>
      </c>
      <c r="F33" s="192"/>
      <c r="G33" s="73" t="s">
        <v>197</v>
      </c>
      <c r="H33" s="199" t="s">
        <v>195</v>
      </c>
      <c r="I33" s="192"/>
      <c r="J33" s="73" t="s">
        <v>196</v>
      </c>
      <c r="K33" s="87" t="s">
        <v>198</v>
      </c>
      <c r="L33" s="76" t="s">
        <v>124</v>
      </c>
      <c r="M33" s="24">
        <v>4</v>
      </c>
      <c r="N33" s="25">
        <v>334</v>
      </c>
      <c r="O33" s="66">
        <f t="shared" si="0"/>
        <v>1336</v>
      </c>
      <c r="P33" s="97" t="s">
        <v>3</v>
      </c>
      <c r="Q33" s="50"/>
    </row>
    <row r="34" spans="1:17" ht="46.8" hidden="1" x14ac:dyDescent="0.3">
      <c r="A34" s="199" t="s">
        <v>35</v>
      </c>
      <c r="B34" s="192"/>
      <c r="C34" s="200" t="s">
        <v>50</v>
      </c>
      <c r="D34" s="201"/>
      <c r="E34" s="199" t="s">
        <v>131</v>
      </c>
      <c r="F34" s="192"/>
      <c r="G34" s="73" t="s">
        <v>199</v>
      </c>
      <c r="H34" s="199" t="s">
        <v>200</v>
      </c>
      <c r="I34" s="192"/>
      <c r="J34" s="73" t="s">
        <v>201</v>
      </c>
      <c r="K34" s="98">
        <v>6621</v>
      </c>
      <c r="L34" s="76" t="s">
        <v>124</v>
      </c>
      <c r="M34" s="24">
        <v>67</v>
      </c>
      <c r="N34" s="25">
        <v>84</v>
      </c>
      <c r="O34" s="66">
        <f t="shared" si="0"/>
        <v>5628</v>
      </c>
      <c r="P34" s="97" t="s">
        <v>3</v>
      </c>
      <c r="Q34" s="50"/>
    </row>
    <row r="35" spans="1:17" ht="46.8" hidden="1" x14ac:dyDescent="0.3">
      <c r="A35" s="199" t="s">
        <v>35</v>
      </c>
      <c r="B35" s="192"/>
      <c r="C35" s="200" t="s">
        <v>50</v>
      </c>
      <c r="D35" s="201"/>
      <c r="E35" s="199" t="s">
        <v>131</v>
      </c>
      <c r="F35" s="192"/>
      <c r="G35" s="73" t="s">
        <v>199</v>
      </c>
      <c r="H35" s="199" t="s">
        <v>200</v>
      </c>
      <c r="I35" s="192"/>
      <c r="J35" s="73" t="s">
        <v>201</v>
      </c>
      <c r="K35" s="98">
        <v>6621</v>
      </c>
      <c r="L35" s="76" t="s">
        <v>124</v>
      </c>
      <c r="M35" s="24">
        <v>67</v>
      </c>
      <c r="N35" s="25">
        <v>84</v>
      </c>
      <c r="O35" s="66">
        <f t="shared" si="0"/>
        <v>5628</v>
      </c>
      <c r="P35" s="97" t="s">
        <v>3</v>
      </c>
      <c r="Q35" s="50"/>
    </row>
    <row r="36" spans="1:17" ht="46.8" hidden="1" x14ac:dyDescent="0.3">
      <c r="A36" s="199" t="s">
        <v>35</v>
      </c>
      <c r="B36" s="192"/>
      <c r="C36" s="200" t="s">
        <v>50</v>
      </c>
      <c r="D36" s="201"/>
      <c r="E36" s="199" t="s">
        <v>131</v>
      </c>
      <c r="F36" s="192"/>
      <c r="G36" s="73" t="s">
        <v>199</v>
      </c>
      <c r="H36" s="199" t="s">
        <v>200</v>
      </c>
      <c r="I36" s="192"/>
      <c r="J36" s="74" t="s">
        <v>201</v>
      </c>
      <c r="K36" s="98">
        <v>6621</v>
      </c>
      <c r="L36" s="76" t="s">
        <v>124</v>
      </c>
      <c r="M36" s="24">
        <v>70</v>
      </c>
      <c r="N36" s="25">
        <v>84</v>
      </c>
      <c r="O36" s="66">
        <f t="shared" si="0"/>
        <v>5880</v>
      </c>
      <c r="P36" s="97" t="s">
        <v>3</v>
      </c>
      <c r="Q36" s="50"/>
    </row>
    <row r="37" spans="1:17" ht="46.8" hidden="1" x14ac:dyDescent="0.3">
      <c r="A37" s="199" t="s">
        <v>35</v>
      </c>
      <c r="B37" s="192"/>
      <c r="C37" s="200" t="s">
        <v>50</v>
      </c>
      <c r="D37" s="201"/>
      <c r="E37" s="199" t="s">
        <v>131</v>
      </c>
      <c r="F37" s="192"/>
      <c r="G37" s="73" t="s">
        <v>199</v>
      </c>
      <c r="H37" s="199" t="s">
        <v>202</v>
      </c>
      <c r="I37" s="192"/>
      <c r="J37" s="74" t="s">
        <v>201</v>
      </c>
      <c r="K37" s="98">
        <v>6621</v>
      </c>
      <c r="L37" s="76" t="s">
        <v>124</v>
      </c>
      <c r="M37" s="24">
        <v>1</v>
      </c>
      <c r="N37" s="25">
        <v>253</v>
      </c>
      <c r="O37" s="66">
        <f t="shared" si="0"/>
        <v>253</v>
      </c>
      <c r="P37" s="97" t="s">
        <v>3</v>
      </c>
      <c r="Q37" s="50"/>
    </row>
    <row r="38" spans="1:17" ht="46.8" hidden="1" x14ac:dyDescent="0.3">
      <c r="A38" s="199" t="s">
        <v>36</v>
      </c>
      <c r="B38" s="192"/>
      <c r="C38" s="200" t="s">
        <v>50</v>
      </c>
      <c r="D38" s="201"/>
      <c r="E38" s="199" t="s">
        <v>131</v>
      </c>
      <c r="F38" s="192"/>
      <c r="G38" s="73" t="s">
        <v>211</v>
      </c>
      <c r="H38" s="199" t="s">
        <v>206</v>
      </c>
      <c r="I38" s="192"/>
      <c r="J38" s="74" t="s">
        <v>207</v>
      </c>
      <c r="K38" s="87" t="s">
        <v>208</v>
      </c>
      <c r="L38" s="76" t="s">
        <v>124</v>
      </c>
      <c r="M38" s="24">
        <v>10</v>
      </c>
      <c r="N38" s="25">
        <v>696</v>
      </c>
      <c r="O38" s="66">
        <f t="shared" si="0"/>
        <v>6960</v>
      </c>
      <c r="P38" s="97" t="s">
        <v>3</v>
      </c>
      <c r="Q38" s="50"/>
    </row>
    <row r="39" spans="1:17" ht="46.8" hidden="1" x14ac:dyDescent="0.3">
      <c r="A39" s="199" t="s">
        <v>36</v>
      </c>
      <c r="B39" s="192"/>
      <c r="C39" s="200" t="s">
        <v>50</v>
      </c>
      <c r="D39" s="201"/>
      <c r="E39" s="199" t="s">
        <v>131</v>
      </c>
      <c r="F39" s="192"/>
      <c r="G39" s="73" t="s">
        <v>212</v>
      </c>
      <c r="H39" s="199" t="s">
        <v>209</v>
      </c>
      <c r="I39" s="192"/>
      <c r="J39" s="74" t="s">
        <v>207</v>
      </c>
      <c r="K39" s="87" t="s">
        <v>210</v>
      </c>
      <c r="L39" s="76" t="s">
        <v>124</v>
      </c>
      <c r="M39" s="24">
        <v>56</v>
      </c>
      <c r="N39" s="25">
        <v>589</v>
      </c>
      <c r="O39" s="66">
        <f t="shared" si="0"/>
        <v>32984</v>
      </c>
      <c r="P39" s="97" t="s">
        <v>3</v>
      </c>
      <c r="Q39" s="50"/>
    </row>
    <row r="40" spans="1:17" ht="17.100000000000001" hidden="1" customHeight="1" x14ac:dyDescent="0.3">
      <c r="A40" s="199" t="s">
        <v>36</v>
      </c>
      <c r="B40" s="192"/>
      <c r="C40" s="200" t="s">
        <v>50</v>
      </c>
      <c r="D40" s="201"/>
      <c r="E40" s="199" t="s">
        <v>131</v>
      </c>
      <c r="F40" s="192"/>
      <c r="G40" s="73" t="s">
        <v>212</v>
      </c>
      <c r="H40" s="199" t="s">
        <v>209</v>
      </c>
      <c r="I40" s="192"/>
      <c r="J40" s="74" t="s">
        <v>207</v>
      </c>
      <c r="K40" s="87" t="s">
        <v>210</v>
      </c>
      <c r="L40" s="76" t="s">
        <v>124</v>
      </c>
      <c r="M40" s="24">
        <v>14</v>
      </c>
      <c r="N40" s="25">
        <v>462</v>
      </c>
      <c r="O40" s="66">
        <f t="shared" si="0"/>
        <v>6468</v>
      </c>
      <c r="P40" s="97" t="s">
        <v>3</v>
      </c>
      <c r="Q40" s="50"/>
    </row>
    <row r="41" spans="1:17" ht="46.8" x14ac:dyDescent="0.3">
      <c r="A41" s="199" t="s">
        <v>49</v>
      </c>
      <c r="B41" s="192"/>
      <c r="C41" s="200" t="s">
        <v>50</v>
      </c>
      <c r="D41" s="201"/>
      <c r="E41" s="199" t="s">
        <v>131</v>
      </c>
      <c r="F41" s="192"/>
      <c r="G41" s="73" t="s">
        <v>213</v>
      </c>
      <c r="H41" s="199" t="s">
        <v>214</v>
      </c>
      <c r="I41" s="192"/>
      <c r="J41" s="74" t="s">
        <v>215</v>
      </c>
      <c r="K41" s="98">
        <v>77101</v>
      </c>
      <c r="L41" s="76" t="s">
        <v>124</v>
      </c>
      <c r="M41" s="24">
        <v>4</v>
      </c>
      <c r="N41" s="25">
        <v>114</v>
      </c>
      <c r="O41" s="66">
        <f t="shared" si="0"/>
        <v>456</v>
      </c>
      <c r="P41" s="97" t="s">
        <v>3</v>
      </c>
      <c r="Q41" s="50"/>
    </row>
    <row r="42" spans="1:17" ht="46.8" hidden="1" x14ac:dyDescent="0.25">
      <c r="A42" s="199" t="s">
        <v>35</v>
      </c>
      <c r="B42" s="192"/>
      <c r="C42" s="200" t="s">
        <v>50</v>
      </c>
      <c r="D42" s="201"/>
      <c r="E42" s="199" t="s">
        <v>131</v>
      </c>
      <c r="F42" s="192"/>
      <c r="G42" s="73" t="s">
        <v>216</v>
      </c>
      <c r="H42" s="199" t="s">
        <v>217</v>
      </c>
      <c r="I42" s="192"/>
      <c r="J42" s="74" t="s">
        <v>218</v>
      </c>
      <c r="K42" s="73" t="s">
        <v>219</v>
      </c>
      <c r="L42" s="76" t="s">
        <v>124</v>
      </c>
      <c r="M42" s="24">
        <v>2</v>
      </c>
      <c r="N42" s="25">
        <v>376</v>
      </c>
      <c r="O42" s="66">
        <f t="shared" si="0"/>
        <v>752</v>
      </c>
      <c r="P42" s="97" t="s">
        <v>3</v>
      </c>
      <c r="Q42" s="50"/>
    </row>
    <row r="43" spans="1:17" ht="46.8" hidden="1" x14ac:dyDescent="0.3">
      <c r="A43" s="199" t="s">
        <v>34</v>
      </c>
      <c r="B43" s="192"/>
      <c r="C43" s="200" t="s">
        <v>28</v>
      </c>
      <c r="D43" s="201"/>
      <c r="E43" s="199" t="s">
        <v>131</v>
      </c>
      <c r="F43" s="192"/>
      <c r="G43" s="73" t="s">
        <v>221</v>
      </c>
      <c r="H43" s="199" t="s">
        <v>220</v>
      </c>
      <c r="I43" s="192"/>
      <c r="J43" s="74" t="s">
        <v>56</v>
      </c>
      <c r="K43" s="87" t="s">
        <v>222</v>
      </c>
      <c r="L43" s="76" t="s">
        <v>124</v>
      </c>
      <c r="M43" s="24">
        <v>2</v>
      </c>
      <c r="N43" s="25">
        <v>846</v>
      </c>
      <c r="O43" s="66">
        <f t="shared" si="0"/>
        <v>1692</v>
      </c>
      <c r="P43" s="97" t="s">
        <v>3</v>
      </c>
      <c r="Q43" s="50"/>
    </row>
    <row r="44" spans="1:17" ht="46.8" hidden="1" x14ac:dyDescent="0.3">
      <c r="A44" s="199" t="s">
        <v>34</v>
      </c>
      <c r="B44" s="192"/>
      <c r="C44" s="200" t="s">
        <v>6</v>
      </c>
      <c r="D44" s="201"/>
      <c r="E44" s="199" t="s">
        <v>131</v>
      </c>
      <c r="F44" s="192"/>
      <c r="G44" s="73" t="s">
        <v>221</v>
      </c>
      <c r="H44" s="85" t="s">
        <v>223</v>
      </c>
      <c r="I44" s="75"/>
      <c r="J44" s="85" t="s">
        <v>225</v>
      </c>
      <c r="K44" s="87" t="s">
        <v>224</v>
      </c>
      <c r="L44" s="76" t="s">
        <v>124</v>
      </c>
      <c r="M44" s="24">
        <v>36</v>
      </c>
      <c r="N44" s="25">
        <v>1610</v>
      </c>
      <c r="O44" s="66">
        <f t="shared" si="0"/>
        <v>57960</v>
      </c>
      <c r="P44" s="97" t="s">
        <v>3</v>
      </c>
      <c r="Q44" s="50"/>
    </row>
    <row r="45" spans="1:17" ht="46.8" x14ac:dyDescent="0.3">
      <c r="A45" s="199" t="s">
        <v>49</v>
      </c>
      <c r="B45" s="192"/>
      <c r="C45" s="200" t="s">
        <v>6</v>
      </c>
      <c r="D45" s="201"/>
      <c r="E45" s="199" t="s">
        <v>131</v>
      </c>
      <c r="F45" s="192"/>
      <c r="G45" s="73" t="s">
        <v>221</v>
      </c>
      <c r="H45" s="199" t="s">
        <v>226</v>
      </c>
      <c r="I45" s="192"/>
      <c r="J45" s="74" t="s">
        <v>227</v>
      </c>
      <c r="K45" s="87" t="s">
        <v>228</v>
      </c>
      <c r="L45" s="76" t="s">
        <v>124</v>
      </c>
      <c r="M45" s="24">
        <v>2</v>
      </c>
      <c r="N45" s="25">
        <v>1695</v>
      </c>
      <c r="O45" s="66">
        <f t="shared" si="0"/>
        <v>3390</v>
      </c>
      <c r="P45" s="97" t="s">
        <v>3</v>
      </c>
      <c r="Q45" s="50"/>
    </row>
    <row r="46" spans="1:17" ht="46.8" hidden="1" x14ac:dyDescent="0.3">
      <c r="A46" s="199" t="s">
        <v>30</v>
      </c>
      <c r="B46" s="192"/>
      <c r="C46" s="200" t="s">
        <v>6</v>
      </c>
      <c r="D46" s="201"/>
      <c r="E46" s="199" t="s">
        <v>131</v>
      </c>
      <c r="F46" s="192"/>
      <c r="G46" s="73" t="s">
        <v>231</v>
      </c>
      <c r="H46" s="199" t="s">
        <v>229</v>
      </c>
      <c r="I46" s="192"/>
      <c r="J46" s="74" t="s">
        <v>452</v>
      </c>
      <c r="K46" s="87" t="s">
        <v>230</v>
      </c>
      <c r="L46" s="76" t="s">
        <v>124</v>
      </c>
      <c r="M46" s="24">
        <v>3</v>
      </c>
      <c r="N46" s="25">
        <v>1280</v>
      </c>
      <c r="O46" s="66">
        <f t="shared" si="0"/>
        <v>3840</v>
      </c>
      <c r="P46" s="97" t="s">
        <v>3</v>
      </c>
      <c r="Q46" s="50"/>
    </row>
    <row r="47" spans="1:17" ht="46.8" hidden="1" x14ac:dyDescent="0.3">
      <c r="A47" s="199" t="s">
        <v>30</v>
      </c>
      <c r="B47" s="192"/>
      <c r="C47" s="200" t="s">
        <v>6</v>
      </c>
      <c r="D47" s="201"/>
      <c r="E47" s="199" t="s">
        <v>131</v>
      </c>
      <c r="F47" s="192"/>
      <c r="G47" s="73" t="s">
        <v>231</v>
      </c>
      <c r="H47" s="199" t="s">
        <v>232</v>
      </c>
      <c r="I47" s="192"/>
      <c r="J47" s="74" t="s">
        <v>227</v>
      </c>
      <c r="K47" s="87" t="s">
        <v>233</v>
      </c>
      <c r="L47" s="76" t="s">
        <v>124</v>
      </c>
      <c r="M47" s="24">
        <v>2</v>
      </c>
      <c r="N47" s="25">
        <v>1222</v>
      </c>
      <c r="O47" s="66">
        <f t="shared" si="0"/>
        <v>2444</v>
      </c>
      <c r="P47" s="97" t="s">
        <v>3</v>
      </c>
      <c r="Q47" s="50"/>
    </row>
    <row r="48" spans="1:17" ht="46.8" hidden="1" x14ac:dyDescent="0.3">
      <c r="A48" s="199" t="s">
        <v>30</v>
      </c>
      <c r="B48" s="192"/>
      <c r="C48" s="200" t="s">
        <v>6</v>
      </c>
      <c r="D48" s="201"/>
      <c r="E48" s="199" t="s">
        <v>131</v>
      </c>
      <c r="F48" s="192"/>
      <c r="G48" s="73" t="s">
        <v>231</v>
      </c>
      <c r="H48" s="86" t="s">
        <v>232</v>
      </c>
      <c r="I48" s="77"/>
      <c r="J48" s="91" t="s">
        <v>451</v>
      </c>
      <c r="K48" s="87" t="s">
        <v>450</v>
      </c>
      <c r="L48" s="76" t="s">
        <v>124</v>
      </c>
      <c r="M48" s="93">
        <v>1</v>
      </c>
      <c r="N48" s="94">
        <v>1222</v>
      </c>
      <c r="O48" s="66">
        <f t="shared" si="0"/>
        <v>1222</v>
      </c>
      <c r="P48" s="97" t="s">
        <v>3</v>
      </c>
      <c r="Q48" s="50"/>
    </row>
    <row r="49" spans="1:17" ht="46.8" hidden="1" x14ac:dyDescent="0.3">
      <c r="A49" s="199" t="s">
        <v>30</v>
      </c>
      <c r="B49" s="192"/>
      <c r="C49" s="200" t="s">
        <v>6</v>
      </c>
      <c r="D49" s="201"/>
      <c r="E49" s="199" t="s">
        <v>131</v>
      </c>
      <c r="F49" s="192"/>
      <c r="G49" s="73" t="s">
        <v>231</v>
      </c>
      <c r="H49" s="199" t="s">
        <v>234</v>
      </c>
      <c r="I49" s="191"/>
      <c r="J49" s="91" t="s">
        <v>234</v>
      </c>
      <c r="K49" s="87" t="s">
        <v>453</v>
      </c>
      <c r="L49" s="76" t="s">
        <v>124</v>
      </c>
      <c r="M49" s="93">
        <v>1</v>
      </c>
      <c r="N49" s="94">
        <v>3868</v>
      </c>
      <c r="O49" s="66">
        <f t="shared" si="0"/>
        <v>3868</v>
      </c>
      <c r="P49" s="97" t="s">
        <v>3</v>
      </c>
      <c r="Q49" s="50"/>
    </row>
    <row r="50" spans="1:17" ht="46.8" hidden="1" x14ac:dyDescent="0.3">
      <c r="A50" s="199" t="s">
        <v>30</v>
      </c>
      <c r="B50" s="192"/>
      <c r="C50" s="200" t="s">
        <v>6</v>
      </c>
      <c r="D50" s="201"/>
      <c r="E50" s="199" t="s">
        <v>131</v>
      </c>
      <c r="F50" s="192"/>
      <c r="G50" s="73" t="s">
        <v>231</v>
      </c>
      <c r="H50" s="199" t="s">
        <v>234</v>
      </c>
      <c r="I50" s="191"/>
      <c r="J50" s="91" t="s">
        <v>234</v>
      </c>
      <c r="K50" s="87" t="s">
        <v>454</v>
      </c>
      <c r="L50" s="76" t="s">
        <v>124</v>
      </c>
      <c r="M50" s="93">
        <v>1</v>
      </c>
      <c r="N50" s="94">
        <v>3499</v>
      </c>
      <c r="O50" s="66">
        <f t="shared" si="0"/>
        <v>3499</v>
      </c>
      <c r="P50" s="97" t="s">
        <v>3</v>
      </c>
      <c r="Q50" s="50"/>
    </row>
    <row r="51" spans="1:17" ht="46.8" hidden="1" x14ac:dyDescent="0.3">
      <c r="A51" s="199" t="s">
        <v>30</v>
      </c>
      <c r="B51" s="192"/>
      <c r="C51" s="200" t="s">
        <v>6</v>
      </c>
      <c r="D51" s="201"/>
      <c r="E51" s="199" t="s">
        <v>131</v>
      </c>
      <c r="F51" s="192"/>
      <c r="G51" s="73" t="s">
        <v>231</v>
      </c>
      <c r="H51" s="199" t="s">
        <v>234</v>
      </c>
      <c r="I51" s="191"/>
      <c r="J51" s="91" t="s">
        <v>234</v>
      </c>
      <c r="K51" s="87" t="s">
        <v>454</v>
      </c>
      <c r="L51" s="76" t="s">
        <v>124</v>
      </c>
      <c r="M51" s="93">
        <v>2</v>
      </c>
      <c r="N51" s="94">
        <v>3288</v>
      </c>
      <c r="O51" s="66">
        <f t="shared" si="0"/>
        <v>6576</v>
      </c>
      <c r="P51" s="97" t="s">
        <v>3</v>
      </c>
      <c r="Q51" s="50"/>
    </row>
    <row r="52" spans="1:17" ht="46.8" hidden="1" x14ac:dyDescent="0.3">
      <c r="A52" s="199" t="s">
        <v>30</v>
      </c>
      <c r="B52" s="192"/>
      <c r="C52" s="200" t="s">
        <v>6</v>
      </c>
      <c r="D52" s="201"/>
      <c r="E52" s="199" t="s">
        <v>131</v>
      </c>
      <c r="F52" s="192"/>
      <c r="G52" s="73" t="s">
        <v>231</v>
      </c>
      <c r="H52" s="199" t="s">
        <v>234</v>
      </c>
      <c r="I52" s="191"/>
      <c r="J52" s="91" t="s">
        <v>234</v>
      </c>
      <c r="K52" s="87" t="s">
        <v>455</v>
      </c>
      <c r="L52" s="76" t="s">
        <v>124</v>
      </c>
      <c r="M52" s="93">
        <v>1</v>
      </c>
      <c r="N52" s="94">
        <v>3499</v>
      </c>
      <c r="O52" s="66">
        <f t="shared" si="0"/>
        <v>3499</v>
      </c>
      <c r="P52" s="97" t="s">
        <v>3</v>
      </c>
      <c r="Q52" s="50"/>
    </row>
    <row r="53" spans="1:17" ht="46.8" hidden="1" x14ac:dyDescent="0.3">
      <c r="A53" s="199" t="s">
        <v>30</v>
      </c>
      <c r="B53" s="192"/>
      <c r="C53" s="200" t="s">
        <v>7</v>
      </c>
      <c r="D53" s="201"/>
      <c r="E53" s="199" t="s">
        <v>131</v>
      </c>
      <c r="F53" s="192"/>
      <c r="G53" s="85" t="s">
        <v>456</v>
      </c>
      <c r="H53" s="199" t="s">
        <v>235</v>
      </c>
      <c r="I53" s="191"/>
      <c r="J53" s="91" t="s">
        <v>235</v>
      </c>
      <c r="K53" s="87" t="s">
        <v>457</v>
      </c>
      <c r="L53" s="76" t="s">
        <v>124</v>
      </c>
      <c r="M53" s="93">
        <v>2</v>
      </c>
      <c r="N53" s="94">
        <v>1585</v>
      </c>
      <c r="O53" s="66">
        <f t="shared" si="0"/>
        <v>3170</v>
      </c>
      <c r="P53" s="97" t="s">
        <v>3</v>
      </c>
      <c r="Q53" s="50"/>
    </row>
    <row r="54" spans="1:17" ht="46.8" hidden="1" x14ac:dyDescent="0.3">
      <c r="A54" s="199" t="s">
        <v>30</v>
      </c>
      <c r="B54" s="192"/>
      <c r="C54" s="200" t="s">
        <v>43</v>
      </c>
      <c r="D54" s="201"/>
      <c r="E54" s="199" t="s">
        <v>131</v>
      </c>
      <c r="F54" s="192"/>
      <c r="G54" s="87" t="s">
        <v>459</v>
      </c>
      <c r="H54" s="91" t="s">
        <v>236</v>
      </c>
      <c r="I54" s="95"/>
      <c r="J54" s="91" t="s">
        <v>236</v>
      </c>
      <c r="K54" s="87" t="s">
        <v>458</v>
      </c>
      <c r="L54" s="76" t="s">
        <v>124</v>
      </c>
      <c r="M54" s="93">
        <v>1</v>
      </c>
      <c r="N54" s="94">
        <v>2560</v>
      </c>
      <c r="O54" s="66">
        <f t="shared" si="0"/>
        <v>2560</v>
      </c>
      <c r="P54" s="97" t="s">
        <v>3</v>
      </c>
      <c r="Q54" s="50"/>
    </row>
    <row r="55" spans="1:17" ht="46.8" hidden="1" x14ac:dyDescent="0.3">
      <c r="A55" s="199" t="s">
        <v>30</v>
      </c>
      <c r="B55" s="192"/>
      <c r="C55" s="200" t="s">
        <v>43</v>
      </c>
      <c r="D55" s="201"/>
      <c r="E55" s="199" t="s">
        <v>131</v>
      </c>
      <c r="F55" s="192"/>
      <c r="G55" s="87" t="s">
        <v>459</v>
      </c>
      <c r="H55" s="96" t="s">
        <v>236</v>
      </c>
      <c r="I55" s="96"/>
      <c r="J55" s="91" t="s">
        <v>236</v>
      </c>
      <c r="K55" s="87" t="s">
        <v>465</v>
      </c>
      <c r="L55" s="76" t="s">
        <v>124</v>
      </c>
      <c r="M55" s="93">
        <v>2</v>
      </c>
      <c r="N55" s="94">
        <v>2793</v>
      </c>
      <c r="O55" s="66">
        <f t="shared" si="0"/>
        <v>5586</v>
      </c>
      <c r="P55" s="97" t="s">
        <v>3</v>
      </c>
      <c r="Q55" s="50"/>
    </row>
    <row r="56" spans="1:17" ht="46.8" hidden="1" x14ac:dyDescent="0.3">
      <c r="A56" s="199" t="s">
        <v>30</v>
      </c>
      <c r="B56" s="192"/>
      <c r="C56" s="200" t="s">
        <v>43</v>
      </c>
      <c r="D56" s="201"/>
      <c r="E56" s="199" t="s">
        <v>131</v>
      </c>
      <c r="F56" s="192"/>
      <c r="G56" s="87" t="s">
        <v>459</v>
      </c>
      <c r="H56" s="96" t="s">
        <v>236</v>
      </c>
      <c r="I56" s="96"/>
      <c r="J56" s="91" t="s">
        <v>236</v>
      </c>
      <c r="K56" s="87" t="s">
        <v>464</v>
      </c>
      <c r="L56" s="76" t="s">
        <v>124</v>
      </c>
      <c r="M56" s="93">
        <v>1</v>
      </c>
      <c r="N56" s="94">
        <v>2793</v>
      </c>
      <c r="O56" s="66">
        <f t="shared" si="0"/>
        <v>2793</v>
      </c>
      <c r="P56" s="97" t="s">
        <v>3</v>
      </c>
      <c r="Q56" s="50"/>
    </row>
    <row r="57" spans="1:17" ht="46.8" hidden="1" x14ac:dyDescent="0.3">
      <c r="A57" s="199" t="s">
        <v>30</v>
      </c>
      <c r="B57" s="192"/>
      <c r="C57" s="200" t="s">
        <v>43</v>
      </c>
      <c r="D57" s="201"/>
      <c r="E57" s="199" t="s">
        <v>131</v>
      </c>
      <c r="F57" s="192"/>
      <c r="G57" s="87" t="s">
        <v>463</v>
      </c>
      <c r="H57" s="96" t="s">
        <v>237</v>
      </c>
      <c r="I57" s="96"/>
      <c r="J57" s="91" t="s">
        <v>237</v>
      </c>
      <c r="K57" s="87" t="s">
        <v>462</v>
      </c>
      <c r="L57" s="76" t="s">
        <v>124</v>
      </c>
      <c r="M57" s="93">
        <v>1</v>
      </c>
      <c r="N57" s="94">
        <v>3178</v>
      </c>
      <c r="O57" s="66">
        <f t="shared" si="0"/>
        <v>3178</v>
      </c>
      <c r="P57" s="97" t="s">
        <v>3</v>
      </c>
      <c r="Q57" s="50"/>
    </row>
    <row r="58" spans="1:17" ht="46.8" hidden="1" x14ac:dyDescent="0.3">
      <c r="A58" s="199" t="s">
        <v>36</v>
      </c>
      <c r="B58" s="192"/>
      <c r="C58" s="200" t="s">
        <v>28</v>
      </c>
      <c r="D58" s="201"/>
      <c r="E58" s="199" t="s">
        <v>131</v>
      </c>
      <c r="F58" s="192"/>
      <c r="G58" s="87" t="s">
        <v>461</v>
      </c>
      <c r="H58" s="96" t="s">
        <v>238</v>
      </c>
      <c r="I58" s="96"/>
      <c r="J58" s="91" t="s">
        <v>238</v>
      </c>
      <c r="K58" s="87" t="s">
        <v>466</v>
      </c>
      <c r="L58" s="76" t="s">
        <v>124</v>
      </c>
      <c r="M58" s="93">
        <v>20</v>
      </c>
      <c r="N58" s="94">
        <v>224</v>
      </c>
      <c r="O58" s="66">
        <f t="shared" si="0"/>
        <v>4480</v>
      </c>
      <c r="P58" s="97" t="s">
        <v>3</v>
      </c>
      <c r="Q58" s="50"/>
    </row>
    <row r="59" spans="1:17" ht="17.100000000000001" hidden="1" customHeight="1" x14ac:dyDescent="0.3">
      <c r="A59" s="199" t="s">
        <v>36</v>
      </c>
      <c r="B59" s="192"/>
      <c r="C59" s="200" t="s">
        <v>7</v>
      </c>
      <c r="D59" s="201"/>
      <c r="E59" s="199" t="s">
        <v>131</v>
      </c>
      <c r="F59" s="192"/>
      <c r="G59" s="87" t="s">
        <v>461</v>
      </c>
      <c r="H59" s="96" t="s">
        <v>239</v>
      </c>
      <c r="I59" s="96"/>
      <c r="J59" s="91" t="s">
        <v>239</v>
      </c>
      <c r="K59" s="87" t="s">
        <v>467</v>
      </c>
      <c r="L59" s="76" t="s">
        <v>124</v>
      </c>
      <c r="M59" s="93">
        <v>17</v>
      </c>
      <c r="N59" s="94">
        <v>511</v>
      </c>
      <c r="O59" s="66">
        <f t="shared" si="0"/>
        <v>8687</v>
      </c>
      <c r="P59" s="97" t="s">
        <v>3</v>
      </c>
      <c r="Q59" s="50"/>
    </row>
    <row r="60" spans="1:17" ht="46.8" x14ac:dyDescent="0.3">
      <c r="A60" s="199" t="s">
        <v>49</v>
      </c>
      <c r="B60" s="192"/>
      <c r="C60" s="200" t="s">
        <v>7</v>
      </c>
      <c r="D60" s="201"/>
      <c r="E60" s="199" t="s">
        <v>131</v>
      </c>
      <c r="F60" s="192"/>
      <c r="G60" s="87" t="s">
        <v>460</v>
      </c>
      <c r="H60" s="96" t="s">
        <v>240</v>
      </c>
      <c r="I60" s="96"/>
      <c r="J60" s="91" t="s">
        <v>483</v>
      </c>
      <c r="K60" s="87" t="s">
        <v>468</v>
      </c>
      <c r="L60" s="76" t="s">
        <v>124</v>
      </c>
      <c r="M60" s="93">
        <v>1</v>
      </c>
      <c r="N60" s="94">
        <v>730</v>
      </c>
      <c r="O60" s="66">
        <f t="shared" si="0"/>
        <v>730</v>
      </c>
      <c r="P60" s="97" t="s">
        <v>3</v>
      </c>
      <c r="Q60" s="50"/>
    </row>
    <row r="61" spans="1:17" ht="46.8" x14ac:dyDescent="0.3">
      <c r="A61" s="199" t="s">
        <v>49</v>
      </c>
      <c r="B61" s="192"/>
      <c r="C61" s="200" t="s">
        <v>7</v>
      </c>
      <c r="D61" s="201"/>
      <c r="E61" s="199" t="s">
        <v>131</v>
      </c>
      <c r="F61" s="192"/>
      <c r="G61" s="87" t="s">
        <v>460</v>
      </c>
      <c r="H61" s="96" t="s">
        <v>240</v>
      </c>
      <c r="I61" s="96"/>
      <c r="J61" s="91" t="s">
        <v>483</v>
      </c>
      <c r="K61" s="87" t="s">
        <v>469</v>
      </c>
      <c r="L61" s="76" t="s">
        <v>124</v>
      </c>
      <c r="M61" s="93">
        <v>1</v>
      </c>
      <c r="N61" s="94">
        <v>730</v>
      </c>
      <c r="O61" s="66">
        <f t="shared" si="0"/>
        <v>730</v>
      </c>
      <c r="P61" s="97" t="s">
        <v>3</v>
      </c>
      <c r="Q61" s="50"/>
    </row>
    <row r="62" spans="1:17" ht="46.8" hidden="1" x14ac:dyDescent="0.3">
      <c r="A62" s="199" t="s">
        <v>34</v>
      </c>
      <c r="B62" s="192"/>
      <c r="C62" s="200" t="s">
        <v>119</v>
      </c>
      <c r="D62" s="201"/>
      <c r="E62" s="199" t="s">
        <v>131</v>
      </c>
      <c r="F62" s="192"/>
      <c r="G62" s="73" t="s">
        <v>221</v>
      </c>
      <c r="H62" s="96" t="s">
        <v>241</v>
      </c>
      <c r="I62" s="96"/>
      <c r="J62" s="91" t="s">
        <v>241</v>
      </c>
      <c r="K62" s="87" t="s">
        <v>470</v>
      </c>
      <c r="L62" s="76" t="s">
        <v>124</v>
      </c>
      <c r="M62" s="93">
        <v>4</v>
      </c>
      <c r="N62" s="94">
        <v>243</v>
      </c>
      <c r="O62" s="66">
        <f t="shared" si="0"/>
        <v>972</v>
      </c>
      <c r="P62" s="97" t="s">
        <v>3</v>
      </c>
      <c r="Q62" s="50"/>
    </row>
    <row r="63" spans="1:17" ht="46.8" hidden="1" x14ac:dyDescent="0.3">
      <c r="A63" s="199" t="s">
        <v>30</v>
      </c>
      <c r="B63" s="192"/>
      <c r="C63" s="200" t="s">
        <v>119</v>
      </c>
      <c r="D63" s="201"/>
      <c r="E63" s="199" t="s">
        <v>131</v>
      </c>
      <c r="F63" s="192"/>
      <c r="G63" s="73" t="s">
        <v>221</v>
      </c>
      <c r="H63" s="96" t="s">
        <v>242</v>
      </c>
      <c r="I63" s="96"/>
      <c r="J63" s="96" t="s">
        <v>477</v>
      </c>
      <c r="K63" s="85" t="s">
        <v>471</v>
      </c>
      <c r="L63" s="76" t="s">
        <v>124</v>
      </c>
      <c r="M63" s="93">
        <v>1</v>
      </c>
      <c r="N63" s="94">
        <v>415</v>
      </c>
      <c r="O63" s="66">
        <f t="shared" si="0"/>
        <v>415</v>
      </c>
      <c r="P63" s="97" t="s">
        <v>3</v>
      </c>
      <c r="Q63" s="50"/>
    </row>
    <row r="64" spans="1:17" ht="46.8" hidden="1" x14ac:dyDescent="0.3">
      <c r="A64" s="199" t="s">
        <v>30</v>
      </c>
      <c r="B64" s="192"/>
      <c r="C64" s="200" t="s">
        <v>119</v>
      </c>
      <c r="D64" s="201"/>
      <c r="E64" s="199" t="s">
        <v>131</v>
      </c>
      <c r="F64" s="192"/>
      <c r="G64" s="73" t="s">
        <v>221</v>
      </c>
      <c r="H64" s="96" t="s">
        <v>243</v>
      </c>
      <c r="I64" s="96"/>
      <c r="J64" s="96" t="s">
        <v>478</v>
      </c>
      <c r="K64" s="87" t="s">
        <v>472</v>
      </c>
      <c r="L64" s="76" t="s">
        <v>124</v>
      </c>
      <c r="M64" s="93">
        <v>43</v>
      </c>
      <c r="N64" s="94">
        <v>583</v>
      </c>
      <c r="O64" s="66">
        <f t="shared" si="0"/>
        <v>25069</v>
      </c>
      <c r="P64" s="97" t="s">
        <v>3</v>
      </c>
      <c r="Q64" s="50"/>
    </row>
    <row r="65" spans="1:17" ht="46.8" hidden="1" x14ac:dyDescent="0.3">
      <c r="A65" s="199" t="s">
        <v>30</v>
      </c>
      <c r="B65" s="192"/>
      <c r="C65" s="200" t="s">
        <v>119</v>
      </c>
      <c r="D65" s="201"/>
      <c r="E65" s="199" t="s">
        <v>131</v>
      </c>
      <c r="F65" s="192"/>
      <c r="G65" s="73" t="s">
        <v>221</v>
      </c>
      <c r="H65" s="96" t="s">
        <v>243</v>
      </c>
      <c r="I65" s="96"/>
      <c r="J65" s="96" t="s">
        <v>479</v>
      </c>
      <c r="K65" s="87" t="s">
        <v>472</v>
      </c>
      <c r="L65" s="76" t="s">
        <v>124</v>
      </c>
      <c r="M65" s="93">
        <v>7</v>
      </c>
      <c r="N65" s="94">
        <v>498</v>
      </c>
      <c r="O65" s="66">
        <f t="shared" si="0"/>
        <v>3486</v>
      </c>
      <c r="P65" s="97" t="s">
        <v>3</v>
      </c>
      <c r="Q65" s="50"/>
    </row>
    <row r="66" spans="1:17" ht="46.8" hidden="1" x14ac:dyDescent="0.3">
      <c r="A66" s="199" t="s">
        <v>30</v>
      </c>
      <c r="B66" s="192"/>
      <c r="C66" s="200" t="s">
        <v>119</v>
      </c>
      <c r="D66" s="201"/>
      <c r="E66" s="199" t="s">
        <v>131</v>
      </c>
      <c r="F66" s="192"/>
      <c r="G66" s="73" t="s">
        <v>221</v>
      </c>
      <c r="H66" s="96" t="s">
        <v>243</v>
      </c>
      <c r="I66" s="96"/>
      <c r="J66" s="96" t="s">
        <v>480</v>
      </c>
      <c r="K66" s="87" t="s">
        <v>473</v>
      </c>
      <c r="L66" s="76" t="s">
        <v>124</v>
      </c>
      <c r="M66" s="93">
        <v>3</v>
      </c>
      <c r="N66" s="94">
        <v>828</v>
      </c>
      <c r="O66" s="66">
        <f t="shared" si="0"/>
        <v>2484</v>
      </c>
      <c r="P66" s="97" t="s">
        <v>3</v>
      </c>
      <c r="Q66" s="50"/>
    </row>
    <row r="67" spans="1:17" ht="46.8" hidden="1" x14ac:dyDescent="0.3">
      <c r="A67" s="199" t="s">
        <v>30</v>
      </c>
      <c r="B67" s="192"/>
      <c r="C67" s="200" t="s">
        <v>119</v>
      </c>
      <c r="D67" s="201"/>
      <c r="E67" s="199" t="s">
        <v>131</v>
      </c>
      <c r="F67" s="192"/>
      <c r="G67" s="73" t="s">
        <v>221</v>
      </c>
      <c r="H67" s="96" t="s">
        <v>243</v>
      </c>
      <c r="I67" s="96"/>
      <c r="J67" s="96" t="s">
        <v>480</v>
      </c>
      <c r="K67" s="87" t="s">
        <v>474</v>
      </c>
      <c r="L67" s="76" t="s">
        <v>124</v>
      </c>
      <c r="M67" s="93">
        <v>4</v>
      </c>
      <c r="N67" s="94">
        <v>530</v>
      </c>
      <c r="O67" s="66">
        <f t="shared" ref="O67:O130" si="1">$M67*$N67</f>
        <v>2120</v>
      </c>
      <c r="P67" s="97" t="s">
        <v>3</v>
      </c>
      <c r="Q67" s="50"/>
    </row>
    <row r="68" spans="1:17" ht="46.8" hidden="1" x14ac:dyDescent="0.3">
      <c r="A68" s="199" t="s">
        <v>30</v>
      </c>
      <c r="B68" s="192"/>
      <c r="C68" s="200" t="s">
        <v>119</v>
      </c>
      <c r="D68" s="201"/>
      <c r="E68" s="199" t="s">
        <v>131</v>
      </c>
      <c r="F68" s="192"/>
      <c r="G68" s="73" t="s">
        <v>221</v>
      </c>
      <c r="H68" s="96" t="s">
        <v>244</v>
      </c>
      <c r="I68" s="96"/>
      <c r="J68" s="96" t="s">
        <v>481</v>
      </c>
      <c r="K68" s="87" t="s">
        <v>475</v>
      </c>
      <c r="L68" s="76" t="s">
        <v>124</v>
      </c>
      <c r="M68" s="93">
        <v>5</v>
      </c>
      <c r="N68" s="94">
        <v>864</v>
      </c>
      <c r="O68" s="66">
        <f t="shared" si="1"/>
        <v>4320</v>
      </c>
      <c r="P68" s="97" t="s">
        <v>3</v>
      </c>
      <c r="Q68" s="50"/>
    </row>
    <row r="69" spans="1:17" ht="46.8" hidden="1" x14ac:dyDescent="0.3">
      <c r="A69" s="199" t="s">
        <v>30</v>
      </c>
      <c r="B69" s="192"/>
      <c r="C69" s="200" t="s">
        <v>119</v>
      </c>
      <c r="D69" s="201"/>
      <c r="E69" s="199" t="s">
        <v>131</v>
      </c>
      <c r="F69" s="192"/>
      <c r="G69" s="74" t="s">
        <v>221</v>
      </c>
      <c r="H69" s="96" t="s">
        <v>245</v>
      </c>
      <c r="I69" s="96"/>
      <c r="J69" s="96" t="s">
        <v>482</v>
      </c>
      <c r="K69" s="87" t="s">
        <v>476</v>
      </c>
      <c r="L69" s="76" t="s">
        <v>124</v>
      </c>
      <c r="M69" s="93">
        <v>12</v>
      </c>
      <c r="N69" s="94">
        <v>1220</v>
      </c>
      <c r="O69" s="66">
        <f t="shared" si="1"/>
        <v>14640</v>
      </c>
      <c r="P69" s="97" t="s">
        <v>3</v>
      </c>
      <c r="Q69" s="50"/>
    </row>
    <row r="70" spans="1:17" ht="46.8" hidden="1" x14ac:dyDescent="0.3">
      <c r="A70" s="199" t="s">
        <v>30</v>
      </c>
      <c r="B70" s="192"/>
      <c r="C70" s="200" t="s">
        <v>119</v>
      </c>
      <c r="D70" s="201"/>
      <c r="E70" s="199" t="s">
        <v>131</v>
      </c>
      <c r="F70" s="192"/>
      <c r="G70" s="74" t="s">
        <v>221</v>
      </c>
      <c r="H70" s="96" t="s">
        <v>246</v>
      </c>
      <c r="I70" s="96"/>
      <c r="J70" s="96" t="s">
        <v>246</v>
      </c>
      <c r="K70" s="87" t="s">
        <v>484</v>
      </c>
      <c r="L70" s="76" t="s">
        <v>124</v>
      </c>
      <c r="M70" s="93">
        <v>3</v>
      </c>
      <c r="N70" s="94">
        <v>126</v>
      </c>
      <c r="O70" s="66">
        <f t="shared" si="1"/>
        <v>378</v>
      </c>
      <c r="P70" s="97" t="s">
        <v>3</v>
      </c>
      <c r="Q70" s="50"/>
    </row>
    <row r="71" spans="1:17" ht="46.8" hidden="1" x14ac:dyDescent="0.3">
      <c r="A71" s="199" t="s">
        <v>30</v>
      </c>
      <c r="B71" s="192"/>
      <c r="C71" s="200" t="s">
        <v>119</v>
      </c>
      <c r="D71" s="201"/>
      <c r="E71" s="199" t="s">
        <v>131</v>
      </c>
      <c r="F71" s="192"/>
      <c r="G71" s="74" t="s">
        <v>221</v>
      </c>
      <c r="H71" s="96" t="s">
        <v>246</v>
      </c>
      <c r="I71" s="96"/>
      <c r="J71" s="96" t="s">
        <v>246</v>
      </c>
      <c r="K71" s="87" t="s">
        <v>485</v>
      </c>
      <c r="L71" s="76" t="s">
        <v>124</v>
      </c>
      <c r="M71" s="93">
        <v>5</v>
      </c>
      <c r="N71" s="94">
        <v>131</v>
      </c>
      <c r="O71" s="66">
        <f t="shared" si="1"/>
        <v>655</v>
      </c>
      <c r="P71" s="97" t="s">
        <v>3</v>
      </c>
      <c r="Q71" s="50"/>
    </row>
    <row r="72" spans="1:17" ht="46.8" hidden="1" x14ac:dyDescent="0.3">
      <c r="A72" s="199" t="s">
        <v>30</v>
      </c>
      <c r="B72" s="192"/>
      <c r="C72" s="200" t="s">
        <v>119</v>
      </c>
      <c r="D72" s="201"/>
      <c r="E72" s="199" t="s">
        <v>131</v>
      </c>
      <c r="F72" s="192"/>
      <c r="G72" s="74" t="s">
        <v>221</v>
      </c>
      <c r="H72" s="96" t="s">
        <v>247</v>
      </c>
      <c r="I72" s="96"/>
      <c r="J72" s="96" t="s">
        <v>247</v>
      </c>
      <c r="K72" s="87" t="s">
        <v>486</v>
      </c>
      <c r="L72" s="76" t="s">
        <v>124</v>
      </c>
      <c r="M72" s="93">
        <v>1</v>
      </c>
      <c r="N72" s="94">
        <v>1201</v>
      </c>
      <c r="O72" s="66">
        <f t="shared" si="1"/>
        <v>1201</v>
      </c>
      <c r="P72" s="97" t="s">
        <v>3</v>
      </c>
      <c r="Q72" s="50"/>
    </row>
    <row r="73" spans="1:17" ht="46.8" hidden="1" x14ac:dyDescent="0.3">
      <c r="A73" s="199" t="s">
        <v>30</v>
      </c>
      <c r="B73" s="192"/>
      <c r="C73" s="200" t="s">
        <v>119</v>
      </c>
      <c r="D73" s="201"/>
      <c r="E73" s="199" t="s">
        <v>131</v>
      </c>
      <c r="F73" s="192"/>
      <c r="G73" s="74" t="s">
        <v>221</v>
      </c>
      <c r="H73" s="99" t="s">
        <v>248</v>
      </c>
      <c r="I73" s="99"/>
      <c r="J73" s="96" t="s">
        <v>248</v>
      </c>
      <c r="K73" s="87" t="s">
        <v>487</v>
      </c>
      <c r="L73" s="76" t="s">
        <v>124</v>
      </c>
      <c r="M73" s="93">
        <v>1</v>
      </c>
      <c r="N73" s="94">
        <v>471</v>
      </c>
      <c r="O73" s="66">
        <f t="shared" si="1"/>
        <v>471</v>
      </c>
      <c r="P73" s="97" t="s">
        <v>3</v>
      </c>
      <c r="Q73" s="50"/>
    </row>
    <row r="74" spans="1:17" ht="46.8" x14ac:dyDescent="0.3">
      <c r="A74" s="199" t="s">
        <v>49</v>
      </c>
      <c r="B74" s="192"/>
      <c r="C74" s="200" t="s">
        <v>119</v>
      </c>
      <c r="D74" s="201"/>
      <c r="E74" s="199" t="s">
        <v>131</v>
      </c>
      <c r="F74" s="192"/>
      <c r="G74" s="74" t="s">
        <v>221</v>
      </c>
      <c r="H74" s="91" t="s">
        <v>249</v>
      </c>
      <c r="I74" s="92"/>
      <c r="J74" s="92" t="s">
        <v>490</v>
      </c>
      <c r="K74" s="87" t="s">
        <v>488</v>
      </c>
      <c r="L74" s="76" t="s">
        <v>124</v>
      </c>
      <c r="M74" s="93">
        <v>1</v>
      </c>
      <c r="N74" s="94">
        <v>393</v>
      </c>
      <c r="O74" s="66">
        <f t="shared" si="1"/>
        <v>393</v>
      </c>
      <c r="P74" s="97" t="s">
        <v>3</v>
      </c>
      <c r="Q74" s="50"/>
    </row>
    <row r="75" spans="1:17" ht="46.8" x14ac:dyDescent="0.3">
      <c r="A75" s="199" t="s">
        <v>49</v>
      </c>
      <c r="B75" s="192"/>
      <c r="C75" s="200" t="s">
        <v>119</v>
      </c>
      <c r="D75" s="201"/>
      <c r="E75" s="202" t="s">
        <v>131</v>
      </c>
      <c r="F75" s="203"/>
      <c r="G75" s="74" t="s">
        <v>221</v>
      </c>
      <c r="H75" s="91" t="s">
        <v>249</v>
      </c>
      <c r="I75" s="92"/>
      <c r="J75" s="92" t="s">
        <v>491</v>
      </c>
      <c r="K75" s="87" t="s">
        <v>489</v>
      </c>
      <c r="L75" s="76" t="s">
        <v>124</v>
      </c>
      <c r="M75" s="93">
        <v>1</v>
      </c>
      <c r="N75" s="94">
        <v>264</v>
      </c>
      <c r="O75" s="66">
        <f t="shared" si="1"/>
        <v>264</v>
      </c>
      <c r="P75" s="97" t="s">
        <v>3</v>
      </c>
      <c r="Q75" s="50"/>
    </row>
    <row r="76" spans="1:17" ht="46.8" x14ac:dyDescent="0.3">
      <c r="A76" s="199" t="s">
        <v>49</v>
      </c>
      <c r="B76" s="192"/>
      <c r="C76" s="200" t="s">
        <v>119</v>
      </c>
      <c r="D76" s="201"/>
      <c r="E76" s="88" t="s">
        <v>492</v>
      </c>
      <c r="F76" s="75"/>
      <c r="G76" s="90" t="s">
        <v>493</v>
      </c>
      <c r="H76" s="101" t="s">
        <v>250</v>
      </c>
      <c r="I76" s="100"/>
      <c r="J76" s="96" t="s">
        <v>250</v>
      </c>
      <c r="K76" s="87" t="s">
        <v>502</v>
      </c>
      <c r="L76" s="76" t="s">
        <v>124</v>
      </c>
      <c r="M76" s="93">
        <v>5</v>
      </c>
      <c r="N76" s="94">
        <v>229</v>
      </c>
      <c r="O76" s="66">
        <f t="shared" si="1"/>
        <v>1145</v>
      </c>
      <c r="P76" s="97" t="s">
        <v>3</v>
      </c>
      <c r="Q76" s="50"/>
    </row>
    <row r="77" spans="1:17" ht="46.8" x14ac:dyDescent="0.3">
      <c r="A77" s="199" t="s">
        <v>49</v>
      </c>
      <c r="B77" s="192"/>
      <c r="C77" s="200" t="s">
        <v>119</v>
      </c>
      <c r="D77" s="201"/>
      <c r="E77" s="89" t="s">
        <v>492</v>
      </c>
      <c r="F77" s="75"/>
      <c r="G77" s="90" t="s">
        <v>493</v>
      </c>
      <c r="H77" s="96" t="s">
        <v>250</v>
      </c>
      <c r="I77" s="87"/>
      <c r="J77" s="96" t="s">
        <v>250</v>
      </c>
      <c r="K77" s="87" t="s">
        <v>502</v>
      </c>
      <c r="L77" s="76" t="s">
        <v>124</v>
      </c>
      <c r="M77" s="93">
        <v>1</v>
      </c>
      <c r="N77" s="94">
        <v>241</v>
      </c>
      <c r="O77" s="66">
        <f t="shared" si="1"/>
        <v>241</v>
      </c>
      <c r="P77" s="97" t="s">
        <v>3</v>
      </c>
      <c r="Q77" s="50"/>
    </row>
    <row r="78" spans="1:17" ht="46.8" x14ac:dyDescent="0.3">
      <c r="A78" s="199" t="s">
        <v>49</v>
      </c>
      <c r="B78" s="192"/>
      <c r="C78" s="200" t="s">
        <v>119</v>
      </c>
      <c r="D78" s="201"/>
      <c r="E78" s="89" t="s">
        <v>492</v>
      </c>
      <c r="F78" s="75"/>
      <c r="G78" s="90" t="s">
        <v>493</v>
      </c>
      <c r="H78" s="96" t="s">
        <v>250</v>
      </c>
      <c r="I78" s="87"/>
      <c r="J78" s="96" t="s">
        <v>250</v>
      </c>
      <c r="K78" s="87" t="s">
        <v>502</v>
      </c>
      <c r="L78" s="76" t="s">
        <v>124</v>
      </c>
      <c r="M78" s="93">
        <v>9</v>
      </c>
      <c r="N78" s="94">
        <v>248</v>
      </c>
      <c r="O78" s="66">
        <f t="shared" si="1"/>
        <v>2232</v>
      </c>
      <c r="P78" s="97" t="s">
        <v>3</v>
      </c>
      <c r="Q78" s="50"/>
    </row>
    <row r="79" spans="1:17" ht="46.8" x14ac:dyDescent="0.3">
      <c r="A79" s="199" t="s">
        <v>49</v>
      </c>
      <c r="B79" s="192"/>
      <c r="C79" s="200" t="s">
        <v>119</v>
      </c>
      <c r="D79" s="201"/>
      <c r="E79" s="89" t="s">
        <v>492</v>
      </c>
      <c r="F79" s="75"/>
      <c r="G79" s="90" t="s">
        <v>493</v>
      </c>
      <c r="H79" s="96" t="s">
        <v>251</v>
      </c>
      <c r="I79" s="87"/>
      <c r="J79" s="96" t="s">
        <v>251</v>
      </c>
      <c r="K79" s="87" t="s">
        <v>503</v>
      </c>
      <c r="L79" s="76" t="s">
        <v>124</v>
      </c>
      <c r="M79" s="93">
        <v>1</v>
      </c>
      <c r="N79" s="94">
        <v>649</v>
      </c>
      <c r="O79" s="66">
        <f t="shared" si="1"/>
        <v>649</v>
      </c>
      <c r="P79" s="97" t="s">
        <v>3</v>
      </c>
      <c r="Q79" s="50"/>
    </row>
    <row r="80" spans="1:17" ht="46.8" x14ac:dyDescent="0.3">
      <c r="A80" s="199" t="s">
        <v>49</v>
      </c>
      <c r="B80" s="192"/>
      <c r="C80" s="200" t="s">
        <v>119</v>
      </c>
      <c r="D80" s="201"/>
      <c r="E80" s="89" t="s">
        <v>492</v>
      </c>
      <c r="F80" s="75"/>
      <c r="G80" s="90" t="s">
        <v>493</v>
      </c>
      <c r="H80" s="96" t="s">
        <v>251</v>
      </c>
      <c r="I80" s="87"/>
      <c r="J80" s="96" t="s">
        <v>251</v>
      </c>
      <c r="K80" s="87" t="s">
        <v>503</v>
      </c>
      <c r="L80" s="76" t="s">
        <v>124</v>
      </c>
      <c r="M80" s="93">
        <v>1</v>
      </c>
      <c r="N80" s="94">
        <v>656</v>
      </c>
      <c r="O80" s="66">
        <f t="shared" si="1"/>
        <v>656</v>
      </c>
      <c r="P80" s="97" t="s">
        <v>3</v>
      </c>
      <c r="Q80" s="50"/>
    </row>
    <row r="81" spans="1:17" ht="46.8" x14ac:dyDescent="0.3">
      <c r="A81" s="199" t="s">
        <v>49</v>
      </c>
      <c r="B81" s="192"/>
      <c r="C81" s="200" t="s">
        <v>119</v>
      </c>
      <c r="D81" s="201"/>
      <c r="E81" s="89" t="s">
        <v>492</v>
      </c>
      <c r="F81" s="75"/>
      <c r="G81" s="90" t="s">
        <v>493</v>
      </c>
      <c r="H81" s="96" t="s">
        <v>251</v>
      </c>
      <c r="I81" s="87"/>
      <c r="J81" s="96" t="s">
        <v>251</v>
      </c>
      <c r="K81" s="87" t="s">
        <v>503</v>
      </c>
      <c r="L81" s="76" t="s">
        <v>124</v>
      </c>
      <c r="M81" s="93">
        <v>2</v>
      </c>
      <c r="N81" s="94">
        <v>660</v>
      </c>
      <c r="O81" s="66">
        <f t="shared" si="1"/>
        <v>1320</v>
      </c>
      <c r="P81" s="97" t="s">
        <v>3</v>
      </c>
      <c r="Q81" s="50"/>
    </row>
    <row r="82" spans="1:17" ht="46.8" x14ac:dyDescent="0.3">
      <c r="A82" s="199" t="s">
        <v>49</v>
      </c>
      <c r="B82" s="192"/>
      <c r="C82" s="200" t="s">
        <v>119</v>
      </c>
      <c r="D82" s="201"/>
      <c r="E82" s="89" t="s">
        <v>492</v>
      </c>
      <c r="F82" s="75"/>
      <c r="G82" s="90" t="s">
        <v>493</v>
      </c>
      <c r="H82" s="96" t="s">
        <v>251</v>
      </c>
      <c r="I82" s="87"/>
      <c r="J82" s="96" t="s">
        <v>251</v>
      </c>
      <c r="K82" s="87" t="s">
        <v>503</v>
      </c>
      <c r="L82" s="76" t="s">
        <v>124</v>
      </c>
      <c r="M82" s="93">
        <v>2</v>
      </c>
      <c r="N82" s="94">
        <v>670</v>
      </c>
      <c r="O82" s="66">
        <f t="shared" si="1"/>
        <v>1340</v>
      </c>
      <c r="P82" s="97" t="s">
        <v>3</v>
      </c>
      <c r="Q82" s="50"/>
    </row>
    <row r="83" spans="1:17" ht="46.8" x14ac:dyDescent="0.3">
      <c r="A83" s="199" t="s">
        <v>49</v>
      </c>
      <c r="B83" s="192"/>
      <c r="C83" s="200" t="s">
        <v>119</v>
      </c>
      <c r="D83" s="201"/>
      <c r="E83" s="89" t="s">
        <v>492</v>
      </c>
      <c r="F83" s="75"/>
      <c r="G83" s="90" t="s">
        <v>493</v>
      </c>
      <c r="H83" s="96" t="s">
        <v>251</v>
      </c>
      <c r="I83" s="87"/>
      <c r="J83" s="96" t="s">
        <v>251</v>
      </c>
      <c r="K83" s="87" t="s">
        <v>503</v>
      </c>
      <c r="L83" s="76" t="s">
        <v>124</v>
      </c>
      <c r="M83" s="93">
        <v>1</v>
      </c>
      <c r="N83" s="94">
        <v>690</v>
      </c>
      <c r="O83" s="66">
        <f t="shared" si="1"/>
        <v>690</v>
      </c>
      <c r="P83" s="97" t="s">
        <v>3</v>
      </c>
      <c r="Q83" s="50"/>
    </row>
    <row r="84" spans="1:17" ht="46.8" x14ac:dyDescent="0.3">
      <c r="A84" s="199" t="s">
        <v>49</v>
      </c>
      <c r="B84" s="192"/>
      <c r="C84" s="200" t="s">
        <v>119</v>
      </c>
      <c r="D84" s="201"/>
      <c r="E84" s="72" t="s">
        <v>492</v>
      </c>
      <c r="F84" s="75"/>
      <c r="G84" s="90" t="s">
        <v>493</v>
      </c>
      <c r="H84" s="96" t="s">
        <v>251</v>
      </c>
      <c r="I84" s="87"/>
      <c r="J84" s="96" t="s">
        <v>251</v>
      </c>
      <c r="K84" s="87" t="s">
        <v>503</v>
      </c>
      <c r="L84" s="76" t="s">
        <v>124</v>
      </c>
      <c r="M84" s="93">
        <v>2</v>
      </c>
      <c r="N84" s="94">
        <v>1340</v>
      </c>
      <c r="O84" s="66">
        <f t="shared" si="1"/>
        <v>2680</v>
      </c>
      <c r="P84" s="97" t="s">
        <v>3</v>
      </c>
      <c r="Q84" s="50"/>
    </row>
    <row r="85" spans="1:17" ht="46.8" hidden="1" x14ac:dyDescent="0.3">
      <c r="A85" s="199" t="s">
        <v>36</v>
      </c>
      <c r="B85" s="192"/>
      <c r="C85" s="200" t="s">
        <v>119</v>
      </c>
      <c r="D85" s="201"/>
      <c r="E85" s="199" t="s">
        <v>131</v>
      </c>
      <c r="F85" s="192"/>
      <c r="G85" s="74" t="s">
        <v>456</v>
      </c>
      <c r="H85" s="96" t="s">
        <v>252</v>
      </c>
      <c r="I85" s="87"/>
      <c r="J85" s="96" t="s">
        <v>252</v>
      </c>
      <c r="K85" s="87" t="s">
        <v>504</v>
      </c>
      <c r="L85" s="76" t="s">
        <v>124</v>
      </c>
      <c r="M85" s="93">
        <v>9</v>
      </c>
      <c r="N85" s="94">
        <v>848</v>
      </c>
      <c r="O85" s="66">
        <f t="shared" si="1"/>
        <v>7632</v>
      </c>
      <c r="P85" s="97" t="s">
        <v>3</v>
      </c>
      <c r="Q85" s="50"/>
    </row>
    <row r="86" spans="1:17" ht="46.8" hidden="1" x14ac:dyDescent="0.3">
      <c r="A86" s="199" t="s">
        <v>36</v>
      </c>
      <c r="B86" s="192"/>
      <c r="C86" s="200" t="s">
        <v>27</v>
      </c>
      <c r="D86" s="201"/>
      <c r="E86" s="199" t="s">
        <v>131</v>
      </c>
      <c r="F86" s="192"/>
      <c r="G86" s="85" t="s">
        <v>461</v>
      </c>
      <c r="H86" s="96" t="s">
        <v>253</v>
      </c>
      <c r="I86" s="87"/>
      <c r="J86" s="96" t="s">
        <v>253</v>
      </c>
      <c r="K86" s="87" t="s">
        <v>505</v>
      </c>
      <c r="L86" s="76" t="s">
        <v>124</v>
      </c>
      <c r="M86" s="93">
        <v>24</v>
      </c>
      <c r="N86" s="94">
        <v>353</v>
      </c>
      <c r="O86" s="66">
        <f t="shared" si="1"/>
        <v>8472</v>
      </c>
      <c r="P86" s="97" t="s">
        <v>3</v>
      </c>
      <c r="Q86" s="50"/>
    </row>
    <row r="87" spans="1:17" ht="46.8" hidden="1" x14ac:dyDescent="0.3">
      <c r="A87" s="199" t="s">
        <v>36</v>
      </c>
      <c r="B87" s="192"/>
      <c r="C87" s="200" t="s">
        <v>27</v>
      </c>
      <c r="D87" s="201"/>
      <c r="E87" s="199" t="s">
        <v>131</v>
      </c>
      <c r="F87" s="192"/>
      <c r="G87" s="85" t="s">
        <v>461</v>
      </c>
      <c r="H87" s="96" t="s">
        <v>254</v>
      </c>
      <c r="I87" s="87"/>
      <c r="J87" s="96" t="s">
        <v>254</v>
      </c>
      <c r="K87" s="87" t="s">
        <v>506</v>
      </c>
      <c r="L87" s="76" t="s">
        <v>124</v>
      </c>
      <c r="M87" s="93">
        <v>4</v>
      </c>
      <c r="N87" s="94">
        <v>407</v>
      </c>
      <c r="O87" s="66">
        <f t="shared" si="1"/>
        <v>1628</v>
      </c>
      <c r="P87" s="97" t="s">
        <v>3</v>
      </c>
      <c r="Q87" s="50"/>
    </row>
    <row r="88" spans="1:17" ht="46.8" hidden="1" x14ac:dyDescent="0.3">
      <c r="A88" s="199" t="s">
        <v>36</v>
      </c>
      <c r="B88" s="192"/>
      <c r="C88" s="200" t="s">
        <v>7</v>
      </c>
      <c r="D88" s="201"/>
      <c r="E88" s="199" t="s">
        <v>131</v>
      </c>
      <c r="F88" s="192"/>
      <c r="G88" s="74" t="s">
        <v>456</v>
      </c>
      <c r="H88" s="96" t="s">
        <v>156</v>
      </c>
      <c r="I88" s="87"/>
      <c r="J88" s="96" t="s">
        <v>156</v>
      </c>
      <c r="K88" s="87" t="s">
        <v>507</v>
      </c>
      <c r="L88" s="76" t="s">
        <v>124</v>
      </c>
      <c r="M88" s="93">
        <v>2</v>
      </c>
      <c r="N88" s="94">
        <v>1493</v>
      </c>
      <c r="O88" s="66">
        <f t="shared" si="1"/>
        <v>2986</v>
      </c>
      <c r="P88" s="97" t="s">
        <v>3</v>
      </c>
      <c r="Q88" s="50"/>
    </row>
    <row r="89" spans="1:17" ht="46.8" hidden="1" x14ac:dyDescent="0.3">
      <c r="A89" s="199" t="s">
        <v>36</v>
      </c>
      <c r="B89" s="192"/>
      <c r="C89" s="200" t="s">
        <v>7</v>
      </c>
      <c r="D89" s="201"/>
      <c r="E89" s="199" t="s">
        <v>131</v>
      </c>
      <c r="F89" s="192"/>
      <c r="G89" s="74" t="s">
        <v>456</v>
      </c>
      <c r="H89" s="96" t="s">
        <v>255</v>
      </c>
      <c r="I89" s="87"/>
      <c r="J89" s="96" t="s">
        <v>255</v>
      </c>
      <c r="K89" s="87" t="s">
        <v>508</v>
      </c>
      <c r="L89" s="76" t="s">
        <v>124</v>
      </c>
      <c r="M89" s="93">
        <v>3</v>
      </c>
      <c r="N89" s="94">
        <v>1898</v>
      </c>
      <c r="O89" s="66">
        <f t="shared" si="1"/>
        <v>5694</v>
      </c>
      <c r="P89" s="97" t="s">
        <v>3</v>
      </c>
      <c r="Q89" s="50"/>
    </row>
    <row r="90" spans="1:17" ht="46.8" hidden="1" x14ac:dyDescent="0.3">
      <c r="A90" s="199" t="s">
        <v>36</v>
      </c>
      <c r="B90" s="192"/>
      <c r="C90" s="200" t="s">
        <v>7</v>
      </c>
      <c r="D90" s="201"/>
      <c r="E90" s="199" t="s">
        <v>131</v>
      </c>
      <c r="F90" s="192"/>
      <c r="G90" s="74" t="s">
        <v>456</v>
      </c>
      <c r="H90" s="96" t="s">
        <v>256</v>
      </c>
      <c r="I90" s="87"/>
      <c r="J90" s="96" t="s">
        <v>256</v>
      </c>
      <c r="K90" s="87" t="s">
        <v>509</v>
      </c>
      <c r="L90" s="76" t="s">
        <v>124</v>
      </c>
      <c r="M90" s="93">
        <v>1</v>
      </c>
      <c r="N90" s="94">
        <v>1943</v>
      </c>
      <c r="O90" s="66">
        <f t="shared" si="1"/>
        <v>1943</v>
      </c>
      <c r="P90" s="97" t="s">
        <v>3</v>
      </c>
      <c r="Q90" s="50"/>
    </row>
    <row r="91" spans="1:17" ht="46.8" hidden="1" x14ac:dyDescent="0.3">
      <c r="A91" s="199" t="s">
        <v>36</v>
      </c>
      <c r="B91" s="192"/>
      <c r="C91" s="200" t="s">
        <v>7</v>
      </c>
      <c r="D91" s="201"/>
      <c r="E91" s="199" t="s">
        <v>131</v>
      </c>
      <c r="F91" s="192"/>
      <c r="G91" s="74" t="s">
        <v>456</v>
      </c>
      <c r="H91" s="96" t="s">
        <v>257</v>
      </c>
      <c r="I91" s="87"/>
      <c r="J91" s="96" t="s">
        <v>257</v>
      </c>
      <c r="K91" s="87" t="s">
        <v>510</v>
      </c>
      <c r="L91" s="76" t="s">
        <v>124</v>
      </c>
      <c r="M91" s="93">
        <v>11</v>
      </c>
      <c r="N91" s="94">
        <v>1948</v>
      </c>
      <c r="O91" s="66">
        <f t="shared" si="1"/>
        <v>21428</v>
      </c>
      <c r="P91" s="97" t="s">
        <v>3</v>
      </c>
      <c r="Q91" s="50"/>
    </row>
    <row r="92" spans="1:17" ht="46.8" hidden="1" x14ac:dyDescent="0.3">
      <c r="A92" s="199" t="s">
        <v>36</v>
      </c>
      <c r="B92" s="192"/>
      <c r="C92" s="200" t="s">
        <v>7</v>
      </c>
      <c r="D92" s="201"/>
      <c r="E92" s="202" t="s">
        <v>131</v>
      </c>
      <c r="F92" s="192"/>
      <c r="G92" s="74" t="s">
        <v>456</v>
      </c>
      <c r="H92" s="96" t="s">
        <v>258</v>
      </c>
      <c r="I92" s="87"/>
      <c r="J92" s="96" t="s">
        <v>258</v>
      </c>
      <c r="K92" s="87" t="s">
        <v>510</v>
      </c>
      <c r="L92" s="76" t="s">
        <v>124</v>
      </c>
      <c r="M92" s="93">
        <v>1</v>
      </c>
      <c r="N92" s="94">
        <v>4680</v>
      </c>
      <c r="O92" s="66">
        <f t="shared" si="1"/>
        <v>4680</v>
      </c>
      <c r="P92" s="97" t="s">
        <v>3</v>
      </c>
      <c r="Q92" s="50"/>
    </row>
    <row r="93" spans="1:17" ht="46.8" hidden="1" x14ac:dyDescent="0.3">
      <c r="A93" s="199" t="s">
        <v>36</v>
      </c>
      <c r="B93" s="192"/>
      <c r="C93" s="200" t="s">
        <v>119</v>
      </c>
      <c r="D93" s="201"/>
      <c r="E93" s="199" t="s">
        <v>495</v>
      </c>
      <c r="F93" s="192"/>
      <c r="G93" s="74" t="s">
        <v>494</v>
      </c>
      <c r="H93" s="96" t="s">
        <v>259</v>
      </c>
      <c r="I93" s="87"/>
      <c r="J93" s="96" t="s">
        <v>259</v>
      </c>
      <c r="K93" s="87" t="s">
        <v>511</v>
      </c>
      <c r="L93" s="76" t="s">
        <v>124</v>
      </c>
      <c r="M93" s="93">
        <v>1</v>
      </c>
      <c r="N93" s="94">
        <v>2020.55</v>
      </c>
      <c r="O93" s="66">
        <f t="shared" si="1"/>
        <v>2020.55</v>
      </c>
      <c r="P93" s="97" t="s">
        <v>3</v>
      </c>
      <c r="Q93" s="50"/>
    </row>
    <row r="94" spans="1:17" ht="17.100000000000001" hidden="1" customHeight="1" x14ac:dyDescent="0.3">
      <c r="A94" s="199" t="s">
        <v>36</v>
      </c>
      <c r="B94" s="192"/>
      <c r="C94" s="200" t="s">
        <v>119</v>
      </c>
      <c r="D94" s="201"/>
      <c r="E94" s="199" t="s">
        <v>495</v>
      </c>
      <c r="F94" s="192"/>
      <c r="G94" s="74" t="s">
        <v>527</v>
      </c>
      <c r="H94" s="96" t="s">
        <v>496</v>
      </c>
      <c r="I94" s="87"/>
      <c r="J94" s="96" t="s">
        <v>497</v>
      </c>
      <c r="K94" s="87" t="s">
        <v>512</v>
      </c>
      <c r="L94" s="76" t="s">
        <v>124</v>
      </c>
      <c r="M94" s="93">
        <v>3</v>
      </c>
      <c r="N94" s="94">
        <v>508.6</v>
      </c>
      <c r="O94" s="66">
        <f t="shared" si="1"/>
        <v>1525.8000000000002</v>
      </c>
      <c r="P94" s="97" t="s">
        <v>3</v>
      </c>
      <c r="Q94" s="50"/>
    </row>
    <row r="95" spans="1:17" ht="17.100000000000001" hidden="1" customHeight="1" x14ac:dyDescent="0.3">
      <c r="A95" s="199" t="s">
        <v>36</v>
      </c>
      <c r="B95" s="192"/>
      <c r="C95" s="200" t="s">
        <v>119</v>
      </c>
      <c r="D95" s="201"/>
      <c r="E95" s="199" t="s">
        <v>495</v>
      </c>
      <c r="F95" s="192"/>
      <c r="G95" s="74" t="s">
        <v>527</v>
      </c>
      <c r="H95" s="96" t="s">
        <v>498</v>
      </c>
      <c r="I95" s="87"/>
      <c r="J95" s="96" t="s">
        <v>500</v>
      </c>
      <c r="K95" s="87" t="s">
        <v>513</v>
      </c>
      <c r="L95" s="76" t="s">
        <v>124</v>
      </c>
      <c r="M95" s="93">
        <v>1</v>
      </c>
      <c r="N95" s="94">
        <v>467.59</v>
      </c>
      <c r="O95" s="66">
        <f t="shared" si="1"/>
        <v>467.59</v>
      </c>
      <c r="P95" s="97" t="s">
        <v>3</v>
      </c>
      <c r="Q95" s="50"/>
    </row>
    <row r="96" spans="1:17" ht="17.100000000000001" hidden="1" customHeight="1" x14ac:dyDescent="0.3">
      <c r="A96" s="199" t="s">
        <v>36</v>
      </c>
      <c r="B96" s="192"/>
      <c r="C96" s="200" t="s">
        <v>119</v>
      </c>
      <c r="D96" s="201"/>
      <c r="E96" s="199" t="s">
        <v>495</v>
      </c>
      <c r="F96" s="192"/>
      <c r="G96" s="74" t="s">
        <v>527</v>
      </c>
      <c r="H96" s="96" t="s">
        <v>501</v>
      </c>
      <c r="I96" s="87"/>
      <c r="J96" s="96" t="s">
        <v>499</v>
      </c>
      <c r="K96" s="87" t="s">
        <v>514</v>
      </c>
      <c r="L96" s="76" t="s">
        <v>124</v>
      </c>
      <c r="M96" s="93">
        <v>1</v>
      </c>
      <c r="N96" s="94">
        <v>447.4</v>
      </c>
      <c r="O96" s="66">
        <f t="shared" si="1"/>
        <v>447.4</v>
      </c>
      <c r="P96" s="97" t="s">
        <v>3</v>
      </c>
      <c r="Q96" s="50"/>
    </row>
    <row r="97" spans="1:17" ht="15.6" x14ac:dyDescent="0.25">
      <c r="A97" s="199"/>
      <c r="B97" s="192"/>
      <c r="C97" s="200"/>
      <c r="D97" s="201"/>
      <c r="E97" s="199"/>
      <c r="F97" s="192"/>
      <c r="G97" s="74"/>
      <c r="H97" s="199"/>
      <c r="I97" s="192"/>
      <c r="J97" s="75"/>
      <c r="K97" s="73"/>
      <c r="L97" s="76"/>
      <c r="M97" s="24"/>
      <c r="N97" s="25"/>
      <c r="O97" s="66">
        <f t="shared" si="1"/>
        <v>0</v>
      </c>
      <c r="P97" s="97"/>
      <c r="Q97" s="50"/>
    </row>
    <row r="98" spans="1:17" ht="15.6" x14ac:dyDescent="0.25">
      <c r="A98" s="199"/>
      <c r="B98" s="192"/>
      <c r="C98" s="200"/>
      <c r="D98" s="201"/>
      <c r="E98" s="199"/>
      <c r="F98" s="192"/>
      <c r="G98" s="73"/>
      <c r="H98" s="199"/>
      <c r="I98" s="192"/>
      <c r="J98" s="73"/>
      <c r="K98" s="73"/>
      <c r="L98" s="76"/>
      <c r="M98" s="24"/>
      <c r="N98" s="25"/>
      <c r="O98" s="66">
        <f t="shared" si="1"/>
        <v>0</v>
      </c>
      <c r="P98" s="97"/>
      <c r="Q98" s="50"/>
    </row>
    <row r="99" spans="1:17" ht="15.6" x14ac:dyDescent="0.25">
      <c r="A99" s="199"/>
      <c r="B99" s="192"/>
      <c r="C99" s="200"/>
      <c r="D99" s="201"/>
      <c r="E99" s="199"/>
      <c r="F99" s="192"/>
      <c r="G99" s="73"/>
      <c r="H99" s="199"/>
      <c r="I99" s="192"/>
      <c r="J99" s="73"/>
      <c r="K99" s="73"/>
      <c r="L99" s="76"/>
      <c r="M99" s="24"/>
      <c r="N99" s="25"/>
      <c r="O99" s="66">
        <f t="shared" si="1"/>
        <v>0</v>
      </c>
      <c r="P99" s="73"/>
      <c r="Q99" s="50"/>
    </row>
    <row r="100" spans="1:17" ht="15.6" x14ac:dyDescent="0.25">
      <c r="A100" s="199"/>
      <c r="B100" s="192"/>
      <c r="C100" s="200"/>
      <c r="D100" s="201"/>
      <c r="E100" s="202"/>
      <c r="F100" s="192"/>
      <c r="G100" s="73"/>
      <c r="H100" s="199"/>
      <c r="I100" s="192"/>
      <c r="J100" s="73"/>
      <c r="K100" s="73"/>
      <c r="L100" s="76"/>
      <c r="M100" s="24"/>
      <c r="N100" s="25"/>
      <c r="O100" s="66">
        <f t="shared" si="1"/>
        <v>0</v>
      </c>
      <c r="P100" s="73"/>
      <c r="Q100" s="50"/>
    </row>
    <row r="101" spans="1:17" ht="15.6" x14ac:dyDescent="0.25">
      <c r="A101" s="199"/>
      <c r="B101" s="192"/>
      <c r="C101" s="200"/>
      <c r="D101" s="201"/>
      <c r="E101" s="190"/>
      <c r="F101" s="190"/>
      <c r="G101" s="73"/>
      <c r="H101" s="199"/>
      <c r="I101" s="192"/>
      <c r="J101" s="73"/>
      <c r="K101" s="73"/>
      <c r="L101" s="76"/>
      <c r="M101" s="24"/>
      <c r="N101" s="25"/>
      <c r="O101" s="66">
        <f t="shared" si="1"/>
        <v>0</v>
      </c>
      <c r="P101" s="73"/>
      <c r="Q101" s="50"/>
    </row>
    <row r="102" spans="1:17" ht="15.6" x14ac:dyDescent="0.25">
      <c r="A102" s="199"/>
      <c r="B102" s="192"/>
      <c r="C102" s="200"/>
      <c r="D102" s="201"/>
      <c r="E102" s="190"/>
      <c r="F102" s="190"/>
      <c r="G102" s="73"/>
      <c r="H102" s="199"/>
      <c r="I102" s="192"/>
      <c r="J102" s="73"/>
      <c r="K102" s="73"/>
      <c r="L102" s="76"/>
      <c r="M102" s="24"/>
      <c r="N102" s="25"/>
      <c r="O102" s="66">
        <f t="shared" si="1"/>
        <v>0</v>
      </c>
      <c r="P102" s="73"/>
      <c r="Q102" s="50"/>
    </row>
    <row r="103" spans="1:17" ht="15.6" x14ac:dyDescent="0.25">
      <c r="A103" s="199"/>
      <c r="B103" s="192"/>
      <c r="C103" s="200"/>
      <c r="D103" s="201"/>
      <c r="E103" s="190"/>
      <c r="F103" s="190"/>
      <c r="G103" s="73"/>
      <c r="H103" s="199"/>
      <c r="I103" s="192"/>
      <c r="J103" s="73"/>
      <c r="K103" s="73"/>
      <c r="L103" s="76"/>
      <c r="M103" s="24"/>
      <c r="N103" s="25"/>
      <c r="O103" s="66">
        <f t="shared" si="1"/>
        <v>0</v>
      </c>
      <c r="P103" s="73"/>
      <c r="Q103" s="50"/>
    </row>
    <row r="104" spans="1:17" ht="15.6" x14ac:dyDescent="0.25">
      <c r="A104" s="199"/>
      <c r="B104" s="192"/>
      <c r="C104" s="200"/>
      <c r="D104" s="201"/>
      <c r="E104" s="190"/>
      <c r="F104" s="190"/>
      <c r="G104" s="73"/>
      <c r="H104" s="199"/>
      <c r="I104" s="192"/>
      <c r="J104" s="73"/>
      <c r="K104" s="73"/>
      <c r="L104" s="76"/>
      <c r="M104" s="24"/>
      <c r="N104" s="25"/>
      <c r="O104" s="66">
        <f t="shared" si="1"/>
        <v>0</v>
      </c>
      <c r="P104" s="73"/>
      <c r="Q104" s="50"/>
    </row>
    <row r="105" spans="1:17" ht="15.6" x14ac:dyDescent="0.25">
      <c r="A105" s="199"/>
      <c r="B105" s="192"/>
      <c r="C105" s="200"/>
      <c r="D105" s="201"/>
      <c r="E105" s="190"/>
      <c r="F105" s="190"/>
      <c r="G105" s="73"/>
      <c r="H105" s="199"/>
      <c r="I105" s="192"/>
      <c r="J105" s="73"/>
      <c r="K105" s="73"/>
      <c r="L105" s="76"/>
      <c r="M105" s="24"/>
      <c r="N105" s="25"/>
      <c r="O105" s="66">
        <f t="shared" si="1"/>
        <v>0</v>
      </c>
      <c r="P105" s="73"/>
      <c r="Q105" s="50"/>
    </row>
    <row r="106" spans="1:17" ht="15.6" x14ac:dyDescent="0.25">
      <c r="A106" s="199"/>
      <c r="B106" s="192"/>
      <c r="C106" s="200"/>
      <c r="D106" s="201"/>
      <c r="E106" s="190"/>
      <c r="F106" s="190"/>
      <c r="G106" s="73"/>
      <c r="H106" s="199"/>
      <c r="I106" s="192"/>
      <c r="J106" s="73"/>
      <c r="K106" s="73"/>
      <c r="L106" s="76"/>
      <c r="M106" s="24"/>
      <c r="N106" s="25"/>
      <c r="O106" s="66">
        <f t="shared" si="1"/>
        <v>0</v>
      </c>
      <c r="P106" s="73"/>
      <c r="Q106" s="50"/>
    </row>
    <row r="107" spans="1:17" ht="15.6" x14ac:dyDescent="0.25">
      <c r="A107" s="199"/>
      <c r="B107" s="192"/>
      <c r="C107" s="200"/>
      <c r="D107" s="201"/>
      <c r="E107" s="190"/>
      <c r="F107" s="190"/>
      <c r="G107" s="73"/>
      <c r="H107" s="199"/>
      <c r="I107" s="192"/>
      <c r="J107" s="73"/>
      <c r="K107" s="73"/>
      <c r="L107" s="76"/>
      <c r="M107" s="24"/>
      <c r="N107" s="25"/>
      <c r="O107" s="66">
        <f t="shared" si="1"/>
        <v>0</v>
      </c>
      <c r="P107" s="73"/>
      <c r="Q107" s="50"/>
    </row>
    <row r="108" spans="1:17" ht="15.6" x14ac:dyDescent="0.25">
      <c r="A108" s="199"/>
      <c r="B108" s="192"/>
      <c r="C108" s="200"/>
      <c r="D108" s="201"/>
      <c r="E108" s="190"/>
      <c r="F108" s="190"/>
      <c r="G108" s="73"/>
      <c r="H108" s="199"/>
      <c r="I108" s="192"/>
      <c r="J108" s="73"/>
      <c r="K108" s="73"/>
      <c r="L108" s="76"/>
      <c r="M108" s="24"/>
      <c r="N108" s="25"/>
      <c r="O108" s="66">
        <f t="shared" si="1"/>
        <v>0</v>
      </c>
      <c r="P108" s="73"/>
      <c r="Q108" s="50"/>
    </row>
    <row r="109" spans="1:17" ht="15.6" x14ac:dyDescent="0.25">
      <c r="A109" s="199"/>
      <c r="B109" s="192"/>
      <c r="C109" s="200"/>
      <c r="D109" s="201"/>
      <c r="E109" s="190"/>
      <c r="F109" s="190"/>
      <c r="G109" s="73"/>
      <c r="H109" s="199"/>
      <c r="I109" s="192"/>
      <c r="J109" s="73"/>
      <c r="K109" s="73"/>
      <c r="L109" s="76"/>
      <c r="M109" s="24"/>
      <c r="N109" s="25"/>
      <c r="O109" s="66">
        <f t="shared" si="1"/>
        <v>0</v>
      </c>
      <c r="P109" s="73"/>
      <c r="Q109" s="50"/>
    </row>
    <row r="110" spans="1:17" ht="15.6" x14ac:dyDescent="0.25">
      <c r="A110" s="199"/>
      <c r="B110" s="192"/>
      <c r="C110" s="200"/>
      <c r="D110" s="201"/>
      <c r="E110" s="190"/>
      <c r="F110" s="190"/>
      <c r="G110" s="73"/>
      <c r="H110" s="199"/>
      <c r="I110" s="192"/>
      <c r="J110" s="73"/>
      <c r="K110" s="73"/>
      <c r="L110" s="76"/>
      <c r="M110" s="24"/>
      <c r="N110" s="25"/>
      <c r="O110" s="66">
        <f t="shared" si="1"/>
        <v>0</v>
      </c>
      <c r="P110" s="73"/>
      <c r="Q110" s="50"/>
    </row>
    <row r="111" spans="1:17" ht="15.6" x14ac:dyDescent="0.25">
      <c r="A111" s="199"/>
      <c r="B111" s="192"/>
      <c r="C111" s="200"/>
      <c r="D111" s="201"/>
      <c r="E111" s="190"/>
      <c r="F111" s="190"/>
      <c r="G111" s="73"/>
      <c r="H111" s="199"/>
      <c r="I111" s="192"/>
      <c r="J111" s="73"/>
      <c r="K111" s="73"/>
      <c r="L111" s="76"/>
      <c r="M111" s="24"/>
      <c r="N111" s="25"/>
      <c r="O111" s="66">
        <f t="shared" si="1"/>
        <v>0</v>
      </c>
      <c r="P111" s="73"/>
      <c r="Q111" s="50"/>
    </row>
    <row r="112" spans="1:17" ht="15.6" x14ac:dyDescent="0.25">
      <c r="A112" s="199"/>
      <c r="B112" s="192"/>
      <c r="C112" s="200"/>
      <c r="D112" s="201"/>
      <c r="E112" s="190"/>
      <c r="F112" s="190"/>
      <c r="G112" s="73"/>
      <c r="H112" s="199"/>
      <c r="I112" s="192"/>
      <c r="J112" s="73"/>
      <c r="K112" s="73"/>
      <c r="L112" s="76"/>
      <c r="M112" s="24"/>
      <c r="N112" s="25"/>
      <c r="O112" s="66">
        <f t="shared" si="1"/>
        <v>0</v>
      </c>
      <c r="P112" s="73"/>
      <c r="Q112" s="50"/>
    </row>
    <row r="113" spans="1:17" ht="15.6" x14ac:dyDescent="0.25">
      <c r="A113" s="199"/>
      <c r="B113" s="192"/>
      <c r="C113" s="200"/>
      <c r="D113" s="201"/>
      <c r="E113" s="190"/>
      <c r="F113" s="190"/>
      <c r="G113" s="73"/>
      <c r="H113" s="199"/>
      <c r="I113" s="192"/>
      <c r="J113" s="73"/>
      <c r="K113" s="73"/>
      <c r="L113" s="76"/>
      <c r="M113" s="24"/>
      <c r="N113" s="25"/>
      <c r="O113" s="66">
        <f t="shared" si="1"/>
        <v>0</v>
      </c>
      <c r="P113" s="73"/>
      <c r="Q113" s="50"/>
    </row>
    <row r="114" spans="1:17" ht="15.6" x14ac:dyDescent="0.25">
      <c r="A114" s="199"/>
      <c r="B114" s="192"/>
      <c r="C114" s="200"/>
      <c r="D114" s="201"/>
      <c r="E114" s="190"/>
      <c r="F114" s="190"/>
      <c r="G114" s="73"/>
      <c r="H114" s="199"/>
      <c r="I114" s="192"/>
      <c r="J114" s="73"/>
      <c r="K114" s="73"/>
      <c r="L114" s="76"/>
      <c r="M114" s="24"/>
      <c r="N114" s="25"/>
      <c r="O114" s="66">
        <f t="shared" si="1"/>
        <v>0</v>
      </c>
      <c r="P114" s="73"/>
      <c r="Q114" s="50"/>
    </row>
    <row r="115" spans="1:17" ht="15.6" x14ac:dyDescent="0.25">
      <c r="A115" s="199"/>
      <c r="B115" s="192"/>
      <c r="C115" s="200"/>
      <c r="D115" s="201"/>
      <c r="E115" s="190"/>
      <c r="F115" s="190"/>
      <c r="G115" s="73"/>
      <c r="H115" s="199"/>
      <c r="I115" s="192"/>
      <c r="J115" s="73"/>
      <c r="K115" s="73"/>
      <c r="L115" s="76"/>
      <c r="M115" s="24"/>
      <c r="N115" s="25"/>
      <c r="O115" s="66">
        <f t="shared" si="1"/>
        <v>0</v>
      </c>
      <c r="P115" s="73"/>
      <c r="Q115" s="50"/>
    </row>
    <row r="116" spans="1:17" ht="15.6" x14ac:dyDescent="0.25">
      <c r="A116" s="199"/>
      <c r="B116" s="192"/>
      <c r="C116" s="200"/>
      <c r="D116" s="201"/>
      <c r="E116" s="190"/>
      <c r="F116" s="190"/>
      <c r="G116" s="73"/>
      <c r="H116" s="199"/>
      <c r="I116" s="192"/>
      <c r="J116" s="73"/>
      <c r="K116" s="73"/>
      <c r="L116" s="76"/>
      <c r="M116" s="24"/>
      <c r="N116" s="25"/>
      <c r="O116" s="66">
        <f t="shared" si="1"/>
        <v>0</v>
      </c>
      <c r="P116" s="73"/>
      <c r="Q116" s="50"/>
    </row>
    <row r="117" spans="1:17" ht="15.6" x14ac:dyDescent="0.25">
      <c r="A117" s="199"/>
      <c r="B117" s="192"/>
      <c r="C117" s="200"/>
      <c r="D117" s="201"/>
      <c r="E117" s="190"/>
      <c r="F117" s="190"/>
      <c r="G117" s="73"/>
      <c r="H117" s="199"/>
      <c r="I117" s="192"/>
      <c r="J117" s="73"/>
      <c r="K117" s="73"/>
      <c r="L117" s="76"/>
      <c r="M117" s="24"/>
      <c r="N117" s="25"/>
      <c r="O117" s="66">
        <f t="shared" si="1"/>
        <v>0</v>
      </c>
      <c r="P117" s="73"/>
      <c r="Q117" s="50"/>
    </row>
    <row r="118" spans="1:17" ht="15.6" x14ac:dyDescent="0.25">
      <c r="A118" s="199"/>
      <c r="B118" s="192"/>
      <c r="C118" s="200"/>
      <c r="D118" s="201"/>
      <c r="E118" s="190"/>
      <c r="F118" s="190"/>
      <c r="G118" s="73"/>
      <c r="H118" s="199"/>
      <c r="I118" s="192"/>
      <c r="J118" s="73"/>
      <c r="K118" s="73"/>
      <c r="L118" s="76"/>
      <c r="M118" s="24"/>
      <c r="N118" s="25"/>
      <c r="O118" s="66">
        <f t="shared" si="1"/>
        <v>0</v>
      </c>
      <c r="P118" s="73"/>
      <c r="Q118" s="50"/>
    </row>
    <row r="119" spans="1:17" ht="15.6" x14ac:dyDescent="0.25">
      <c r="A119" s="199"/>
      <c r="B119" s="192"/>
      <c r="C119" s="200"/>
      <c r="D119" s="201"/>
      <c r="E119" s="190"/>
      <c r="F119" s="190"/>
      <c r="G119" s="73"/>
      <c r="H119" s="199"/>
      <c r="I119" s="192"/>
      <c r="J119" s="73"/>
      <c r="K119" s="73"/>
      <c r="L119" s="76"/>
      <c r="M119" s="24"/>
      <c r="N119" s="25"/>
      <c r="O119" s="66">
        <f t="shared" si="1"/>
        <v>0</v>
      </c>
      <c r="P119" s="73"/>
      <c r="Q119" s="50"/>
    </row>
    <row r="120" spans="1:17" ht="15.6" x14ac:dyDescent="0.25">
      <c r="A120" s="199"/>
      <c r="B120" s="192"/>
      <c r="C120" s="200"/>
      <c r="D120" s="201"/>
      <c r="E120" s="190"/>
      <c r="F120" s="190"/>
      <c r="G120" s="73"/>
      <c r="H120" s="199"/>
      <c r="I120" s="192"/>
      <c r="J120" s="73"/>
      <c r="K120" s="73"/>
      <c r="L120" s="76"/>
      <c r="M120" s="24"/>
      <c r="N120" s="25"/>
      <c r="O120" s="66">
        <f t="shared" si="1"/>
        <v>0</v>
      </c>
      <c r="P120" s="73"/>
      <c r="Q120" s="50"/>
    </row>
    <row r="121" spans="1:17" ht="15.6" x14ac:dyDescent="0.25">
      <c r="A121" s="199"/>
      <c r="B121" s="192"/>
      <c r="C121" s="200"/>
      <c r="D121" s="201"/>
      <c r="E121" s="190"/>
      <c r="F121" s="190"/>
      <c r="G121" s="73"/>
      <c r="H121" s="199"/>
      <c r="I121" s="192"/>
      <c r="J121" s="73"/>
      <c r="K121" s="73"/>
      <c r="L121" s="76"/>
      <c r="M121" s="24"/>
      <c r="N121" s="25"/>
      <c r="O121" s="66">
        <f t="shared" si="1"/>
        <v>0</v>
      </c>
      <c r="P121" s="73"/>
      <c r="Q121" s="50"/>
    </row>
    <row r="122" spans="1:17" ht="15.6" x14ac:dyDescent="0.25">
      <c r="A122" s="199"/>
      <c r="B122" s="192"/>
      <c r="C122" s="200"/>
      <c r="D122" s="201"/>
      <c r="E122" s="190"/>
      <c r="F122" s="190"/>
      <c r="G122" s="73"/>
      <c r="H122" s="199"/>
      <c r="I122" s="192"/>
      <c r="J122" s="73"/>
      <c r="K122" s="73"/>
      <c r="L122" s="76"/>
      <c r="M122" s="24"/>
      <c r="N122" s="25"/>
      <c r="O122" s="66">
        <f t="shared" si="1"/>
        <v>0</v>
      </c>
      <c r="P122" s="73"/>
      <c r="Q122" s="50"/>
    </row>
    <row r="123" spans="1:17" ht="15.6" x14ac:dyDescent="0.25">
      <c r="A123" s="199"/>
      <c r="B123" s="192"/>
      <c r="C123" s="200"/>
      <c r="D123" s="201"/>
      <c r="E123" s="190"/>
      <c r="F123" s="190"/>
      <c r="G123" s="73"/>
      <c r="H123" s="199"/>
      <c r="I123" s="192"/>
      <c r="J123" s="73"/>
      <c r="K123" s="73"/>
      <c r="L123" s="76"/>
      <c r="M123" s="24"/>
      <c r="N123" s="25"/>
      <c r="O123" s="66">
        <f t="shared" si="1"/>
        <v>0</v>
      </c>
      <c r="P123" s="73"/>
      <c r="Q123" s="50"/>
    </row>
    <row r="124" spans="1:17" ht="15.6" x14ac:dyDescent="0.25">
      <c r="A124" s="199"/>
      <c r="B124" s="192"/>
      <c r="C124" s="200"/>
      <c r="D124" s="201"/>
      <c r="E124" s="190"/>
      <c r="F124" s="190"/>
      <c r="G124" s="73"/>
      <c r="H124" s="199"/>
      <c r="I124" s="192"/>
      <c r="J124" s="73"/>
      <c r="K124" s="73"/>
      <c r="L124" s="76"/>
      <c r="M124" s="24"/>
      <c r="N124" s="25"/>
      <c r="O124" s="66">
        <f t="shared" si="1"/>
        <v>0</v>
      </c>
      <c r="P124" s="73"/>
      <c r="Q124" s="50"/>
    </row>
    <row r="125" spans="1:17" ht="15.6" x14ac:dyDescent="0.25">
      <c r="A125" s="199"/>
      <c r="B125" s="192"/>
      <c r="C125" s="200"/>
      <c r="D125" s="201"/>
      <c r="E125" s="190"/>
      <c r="F125" s="190"/>
      <c r="G125" s="73"/>
      <c r="H125" s="199"/>
      <c r="I125" s="192"/>
      <c r="J125" s="73"/>
      <c r="K125" s="73"/>
      <c r="L125" s="76"/>
      <c r="M125" s="24"/>
      <c r="N125" s="25"/>
      <c r="O125" s="66">
        <f t="shared" si="1"/>
        <v>0</v>
      </c>
      <c r="P125" s="73"/>
      <c r="Q125" s="50"/>
    </row>
    <row r="126" spans="1:17" ht="15.6" x14ac:dyDescent="0.25">
      <c r="A126" s="199"/>
      <c r="B126" s="192"/>
      <c r="C126" s="200"/>
      <c r="D126" s="201"/>
      <c r="E126" s="190"/>
      <c r="F126" s="190"/>
      <c r="G126" s="73"/>
      <c r="H126" s="199"/>
      <c r="I126" s="192"/>
      <c r="J126" s="73"/>
      <c r="K126" s="73"/>
      <c r="L126" s="76"/>
      <c r="M126" s="24"/>
      <c r="N126" s="25"/>
      <c r="O126" s="66">
        <f t="shared" si="1"/>
        <v>0</v>
      </c>
      <c r="P126" s="73"/>
      <c r="Q126" s="50"/>
    </row>
    <row r="127" spans="1:17" ht="15.6" x14ac:dyDescent="0.25">
      <c r="A127" s="199"/>
      <c r="B127" s="192"/>
      <c r="C127" s="200"/>
      <c r="D127" s="201"/>
      <c r="E127" s="190"/>
      <c r="F127" s="190"/>
      <c r="G127" s="73"/>
      <c r="H127" s="199"/>
      <c r="I127" s="192"/>
      <c r="J127" s="73"/>
      <c r="K127" s="73"/>
      <c r="L127" s="76"/>
      <c r="M127" s="24"/>
      <c r="N127" s="25"/>
      <c r="O127" s="66">
        <f t="shared" si="1"/>
        <v>0</v>
      </c>
      <c r="P127" s="73"/>
      <c r="Q127" s="50"/>
    </row>
    <row r="128" spans="1:17" ht="15.6" x14ac:dyDescent="0.25">
      <c r="A128" s="199"/>
      <c r="B128" s="192"/>
      <c r="C128" s="200"/>
      <c r="D128" s="201"/>
      <c r="E128" s="190"/>
      <c r="F128" s="190"/>
      <c r="G128" s="73"/>
      <c r="H128" s="199"/>
      <c r="I128" s="192"/>
      <c r="J128" s="73"/>
      <c r="K128" s="73"/>
      <c r="L128" s="76"/>
      <c r="M128" s="24"/>
      <c r="N128" s="25"/>
      <c r="O128" s="66">
        <f t="shared" si="1"/>
        <v>0</v>
      </c>
      <c r="P128" s="73"/>
      <c r="Q128" s="50"/>
    </row>
    <row r="129" spans="1:17" ht="15.6" x14ac:dyDescent="0.25">
      <c r="A129" s="199"/>
      <c r="B129" s="192"/>
      <c r="C129" s="200"/>
      <c r="D129" s="201"/>
      <c r="E129" s="190"/>
      <c r="F129" s="190"/>
      <c r="G129" s="73"/>
      <c r="H129" s="199"/>
      <c r="I129" s="192"/>
      <c r="J129" s="73"/>
      <c r="K129" s="73"/>
      <c r="L129" s="76"/>
      <c r="M129" s="24"/>
      <c r="N129" s="25"/>
      <c r="O129" s="66">
        <f t="shared" si="1"/>
        <v>0</v>
      </c>
      <c r="P129" s="73"/>
      <c r="Q129" s="50"/>
    </row>
    <row r="130" spans="1:17" ht="15.6" x14ac:dyDescent="0.25">
      <c r="A130" s="199"/>
      <c r="B130" s="192"/>
      <c r="C130" s="200"/>
      <c r="D130" s="201"/>
      <c r="E130" s="190"/>
      <c r="F130" s="190"/>
      <c r="G130" s="73"/>
      <c r="H130" s="199"/>
      <c r="I130" s="192"/>
      <c r="J130" s="73"/>
      <c r="K130" s="73"/>
      <c r="L130" s="76"/>
      <c r="M130" s="24"/>
      <c r="N130" s="25"/>
      <c r="O130" s="66">
        <f t="shared" si="1"/>
        <v>0</v>
      </c>
      <c r="P130" s="73"/>
      <c r="Q130" s="50"/>
    </row>
    <row r="131" spans="1:17" ht="15.6" x14ac:dyDescent="0.25">
      <c r="A131" s="199"/>
      <c r="B131" s="192"/>
      <c r="C131" s="200"/>
      <c r="D131" s="201"/>
      <c r="E131" s="190"/>
      <c r="F131" s="190"/>
      <c r="G131" s="73"/>
      <c r="H131" s="199"/>
      <c r="I131" s="192"/>
      <c r="J131" s="73"/>
      <c r="K131" s="73"/>
      <c r="L131" s="76"/>
      <c r="M131" s="24"/>
      <c r="N131" s="25"/>
      <c r="O131" s="66">
        <f t="shared" ref="O131:O194" si="2">$M131*$N131</f>
        <v>0</v>
      </c>
      <c r="P131" s="73"/>
      <c r="Q131" s="50"/>
    </row>
    <row r="132" spans="1:17" ht="15.6" x14ac:dyDescent="0.25">
      <c r="A132" s="199"/>
      <c r="B132" s="192"/>
      <c r="C132" s="200"/>
      <c r="D132" s="201"/>
      <c r="E132" s="190"/>
      <c r="F132" s="190"/>
      <c r="G132" s="73"/>
      <c r="H132" s="199"/>
      <c r="I132" s="192"/>
      <c r="J132" s="73"/>
      <c r="K132" s="73"/>
      <c r="L132" s="76"/>
      <c r="M132" s="24"/>
      <c r="N132" s="25"/>
      <c r="O132" s="66">
        <f t="shared" si="2"/>
        <v>0</v>
      </c>
      <c r="P132" s="73"/>
      <c r="Q132" s="50"/>
    </row>
    <row r="133" spans="1:17" ht="15.6" x14ac:dyDescent="0.25">
      <c r="A133" s="199"/>
      <c r="B133" s="192"/>
      <c r="C133" s="200"/>
      <c r="D133" s="201"/>
      <c r="E133" s="190"/>
      <c r="F133" s="190"/>
      <c r="G133" s="73"/>
      <c r="H133" s="199"/>
      <c r="I133" s="192"/>
      <c r="J133" s="73"/>
      <c r="K133" s="73"/>
      <c r="L133" s="76"/>
      <c r="M133" s="24"/>
      <c r="N133" s="25"/>
      <c r="O133" s="66">
        <f t="shared" si="2"/>
        <v>0</v>
      </c>
      <c r="P133" s="73"/>
      <c r="Q133" s="50"/>
    </row>
    <row r="134" spans="1:17" ht="15.6" x14ac:dyDescent="0.25">
      <c r="A134" s="199"/>
      <c r="B134" s="192"/>
      <c r="C134" s="200"/>
      <c r="D134" s="201"/>
      <c r="E134" s="190"/>
      <c r="F134" s="190"/>
      <c r="G134" s="73"/>
      <c r="H134" s="199"/>
      <c r="I134" s="192"/>
      <c r="J134" s="73"/>
      <c r="K134" s="73"/>
      <c r="L134" s="76"/>
      <c r="M134" s="24"/>
      <c r="N134" s="25"/>
      <c r="O134" s="66">
        <f t="shared" si="2"/>
        <v>0</v>
      </c>
      <c r="P134" s="73"/>
      <c r="Q134" s="50"/>
    </row>
    <row r="135" spans="1:17" ht="15.6" x14ac:dyDescent="0.25">
      <c r="A135" s="199"/>
      <c r="B135" s="192"/>
      <c r="C135" s="200"/>
      <c r="D135" s="201"/>
      <c r="E135" s="190"/>
      <c r="F135" s="190"/>
      <c r="G135" s="73"/>
      <c r="H135" s="199"/>
      <c r="I135" s="192"/>
      <c r="J135" s="73"/>
      <c r="K135" s="73"/>
      <c r="L135" s="76"/>
      <c r="M135" s="24"/>
      <c r="N135" s="25"/>
      <c r="O135" s="66">
        <f t="shared" si="2"/>
        <v>0</v>
      </c>
      <c r="P135" s="73"/>
      <c r="Q135" s="50"/>
    </row>
    <row r="136" spans="1:17" ht="15.6" x14ac:dyDescent="0.25">
      <c r="A136" s="199"/>
      <c r="B136" s="192"/>
      <c r="C136" s="200"/>
      <c r="D136" s="201"/>
      <c r="E136" s="190"/>
      <c r="F136" s="190"/>
      <c r="G136" s="73"/>
      <c r="H136" s="199"/>
      <c r="I136" s="192"/>
      <c r="J136" s="73"/>
      <c r="K136" s="73"/>
      <c r="L136" s="76"/>
      <c r="M136" s="24"/>
      <c r="N136" s="25"/>
      <c r="O136" s="66">
        <f t="shared" si="2"/>
        <v>0</v>
      </c>
      <c r="P136" s="73"/>
      <c r="Q136" s="50"/>
    </row>
    <row r="137" spans="1:17" ht="15.6" x14ac:dyDescent="0.25">
      <c r="A137" s="199"/>
      <c r="B137" s="192"/>
      <c r="C137" s="200"/>
      <c r="D137" s="201"/>
      <c r="E137" s="190"/>
      <c r="F137" s="190"/>
      <c r="G137" s="73"/>
      <c r="H137" s="199"/>
      <c r="I137" s="192"/>
      <c r="J137" s="73"/>
      <c r="K137" s="73"/>
      <c r="L137" s="76"/>
      <c r="M137" s="24"/>
      <c r="N137" s="25"/>
      <c r="O137" s="66">
        <f t="shared" si="2"/>
        <v>0</v>
      </c>
      <c r="P137" s="73"/>
      <c r="Q137" s="50"/>
    </row>
    <row r="138" spans="1:17" ht="15.6" x14ac:dyDescent="0.25">
      <c r="A138" s="199"/>
      <c r="B138" s="192"/>
      <c r="C138" s="200"/>
      <c r="D138" s="201"/>
      <c r="E138" s="190"/>
      <c r="F138" s="190"/>
      <c r="G138" s="73"/>
      <c r="H138" s="199"/>
      <c r="I138" s="192"/>
      <c r="J138" s="73"/>
      <c r="K138" s="73"/>
      <c r="L138" s="76"/>
      <c r="M138" s="24"/>
      <c r="N138" s="25"/>
      <c r="O138" s="66">
        <f t="shared" si="2"/>
        <v>0</v>
      </c>
      <c r="P138" s="73"/>
      <c r="Q138" s="50"/>
    </row>
    <row r="139" spans="1:17" ht="15.6" x14ac:dyDescent="0.25">
      <c r="A139" s="199"/>
      <c r="B139" s="192"/>
      <c r="C139" s="200"/>
      <c r="D139" s="201"/>
      <c r="E139" s="190"/>
      <c r="F139" s="190"/>
      <c r="G139" s="73"/>
      <c r="H139" s="199"/>
      <c r="I139" s="192"/>
      <c r="J139" s="73"/>
      <c r="K139" s="73"/>
      <c r="L139" s="76"/>
      <c r="M139" s="24"/>
      <c r="N139" s="25"/>
      <c r="O139" s="66">
        <f t="shared" si="2"/>
        <v>0</v>
      </c>
      <c r="P139" s="73"/>
      <c r="Q139" s="50"/>
    </row>
    <row r="140" spans="1:17" ht="15.6" x14ac:dyDescent="0.25">
      <c r="A140" s="199"/>
      <c r="B140" s="192"/>
      <c r="C140" s="200"/>
      <c r="D140" s="201"/>
      <c r="E140" s="190"/>
      <c r="F140" s="190"/>
      <c r="G140" s="73"/>
      <c r="H140" s="199"/>
      <c r="I140" s="192"/>
      <c r="J140" s="73"/>
      <c r="K140" s="73"/>
      <c r="L140" s="76"/>
      <c r="M140" s="24"/>
      <c r="N140" s="25"/>
      <c r="O140" s="66">
        <f t="shared" si="2"/>
        <v>0</v>
      </c>
      <c r="P140" s="73"/>
      <c r="Q140" s="50"/>
    </row>
    <row r="141" spans="1:17" ht="15.6" x14ac:dyDescent="0.25">
      <c r="A141" s="199"/>
      <c r="B141" s="192"/>
      <c r="C141" s="200"/>
      <c r="D141" s="201"/>
      <c r="E141" s="190"/>
      <c r="F141" s="190"/>
      <c r="G141" s="73"/>
      <c r="H141" s="199"/>
      <c r="I141" s="192"/>
      <c r="J141" s="73"/>
      <c r="K141" s="73"/>
      <c r="L141" s="76"/>
      <c r="M141" s="24"/>
      <c r="N141" s="25"/>
      <c r="O141" s="66">
        <f t="shared" si="2"/>
        <v>0</v>
      </c>
      <c r="P141" s="73"/>
      <c r="Q141" s="50"/>
    </row>
    <row r="142" spans="1:17" ht="15.6" x14ac:dyDescent="0.25">
      <c r="A142" s="199"/>
      <c r="B142" s="192"/>
      <c r="C142" s="200"/>
      <c r="D142" s="201"/>
      <c r="E142" s="190"/>
      <c r="F142" s="190"/>
      <c r="G142" s="73"/>
      <c r="H142" s="199"/>
      <c r="I142" s="192"/>
      <c r="J142" s="73"/>
      <c r="K142" s="73"/>
      <c r="L142" s="76"/>
      <c r="M142" s="24"/>
      <c r="N142" s="25"/>
      <c r="O142" s="66">
        <f t="shared" si="2"/>
        <v>0</v>
      </c>
      <c r="P142" s="73"/>
      <c r="Q142" s="50"/>
    </row>
    <row r="143" spans="1:17" ht="15.6" x14ac:dyDescent="0.25">
      <c r="A143" s="199"/>
      <c r="B143" s="192"/>
      <c r="C143" s="200"/>
      <c r="D143" s="201"/>
      <c r="E143" s="190"/>
      <c r="F143" s="190"/>
      <c r="G143" s="73"/>
      <c r="H143" s="199"/>
      <c r="I143" s="192"/>
      <c r="J143" s="73"/>
      <c r="K143" s="73"/>
      <c r="L143" s="76"/>
      <c r="M143" s="24"/>
      <c r="N143" s="25"/>
      <c r="O143" s="66">
        <f t="shared" si="2"/>
        <v>0</v>
      </c>
      <c r="P143" s="73"/>
      <c r="Q143" s="50"/>
    </row>
    <row r="144" spans="1:17" ht="15.6" x14ac:dyDescent="0.25">
      <c r="A144" s="199"/>
      <c r="B144" s="192"/>
      <c r="C144" s="200"/>
      <c r="D144" s="201"/>
      <c r="E144" s="190"/>
      <c r="F144" s="190"/>
      <c r="G144" s="73"/>
      <c r="H144" s="199"/>
      <c r="I144" s="192"/>
      <c r="J144" s="73"/>
      <c r="K144" s="73"/>
      <c r="L144" s="76"/>
      <c r="M144" s="24"/>
      <c r="N144" s="25"/>
      <c r="O144" s="66">
        <f t="shared" si="2"/>
        <v>0</v>
      </c>
      <c r="P144" s="73"/>
      <c r="Q144" s="50"/>
    </row>
    <row r="145" spans="1:17" ht="15.6" x14ac:dyDescent="0.25">
      <c r="A145" s="199"/>
      <c r="B145" s="192"/>
      <c r="C145" s="200"/>
      <c r="D145" s="201"/>
      <c r="E145" s="190"/>
      <c r="F145" s="190"/>
      <c r="G145" s="73"/>
      <c r="H145" s="199"/>
      <c r="I145" s="192"/>
      <c r="J145" s="73"/>
      <c r="K145" s="73"/>
      <c r="L145" s="76"/>
      <c r="M145" s="24"/>
      <c r="N145" s="25"/>
      <c r="O145" s="66">
        <f t="shared" si="2"/>
        <v>0</v>
      </c>
      <c r="P145" s="73"/>
      <c r="Q145" s="50"/>
    </row>
    <row r="146" spans="1:17" ht="15.6" x14ac:dyDescent="0.25">
      <c r="A146" s="199"/>
      <c r="B146" s="192"/>
      <c r="C146" s="200"/>
      <c r="D146" s="201"/>
      <c r="E146" s="190"/>
      <c r="F146" s="190"/>
      <c r="G146" s="73"/>
      <c r="H146" s="199"/>
      <c r="I146" s="192"/>
      <c r="J146" s="73"/>
      <c r="K146" s="73"/>
      <c r="L146" s="76"/>
      <c r="M146" s="24"/>
      <c r="N146" s="25"/>
      <c r="O146" s="66">
        <f t="shared" si="2"/>
        <v>0</v>
      </c>
      <c r="P146" s="73"/>
      <c r="Q146" s="50"/>
    </row>
    <row r="147" spans="1:17" ht="15.6" x14ac:dyDescent="0.25">
      <c r="A147" s="199"/>
      <c r="B147" s="192"/>
      <c r="C147" s="200"/>
      <c r="D147" s="201"/>
      <c r="E147" s="190"/>
      <c r="F147" s="190"/>
      <c r="G147" s="73"/>
      <c r="H147" s="199"/>
      <c r="I147" s="192"/>
      <c r="J147" s="73"/>
      <c r="K147" s="73"/>
      <c r="L147" s="76"/>
      <c r="M147" s="24"/>
      <c r="N147" s="25"/>
      <c r="O147" s="66">
        <f t="shared" si="2"/>
        <v>0</v>
      </c>
      <c r="P147" s="73"/>
      <c r="Q147" s="50"/>
    </row>
    <row r="148" spans="1:17" ht="15.6" x14ac:dyDescent="0.25">
      <c r="A148" s="199"/>
      <c r="B148" s="192"/>
      <c r="C148" s="200"/>
      <c r="D148" s="201"/>
      <c r="E148" s="190"/>
      <c r="F148" s="190"/>
      <c r="G148" s="73"/>
      <c r="H148" s="199"/>
      <c r="I148" s="192"/>
      <c r="J148" s="73"/>
      <c r="K148" s="73"/>
      <c r="L148" s="76"/>
      <c r="M148" s="24"/>
      <c r="N148" s="25"/>
      <c r="O148" s="66">
        <f t="shared" si="2"/>
        <v>0</v>
      </c>
      <c r="P148" s="73"/>
      <c r="Q148" s="50"/>
    </row>
    <row r="149" spans="1:17" ht="15.6" x14ac:dyDescent="0.25">
      <c r="A149" s="199"/>
      <c r="B149" s="192"/>
      <c r="C149" s="200"/>
      <c r="D149" s="201"/>
      <c r="E149" s="190"/>
      <c r="F149" s="190"/>
      <c r="G149" s="73"/>
      <c r="H149" s="199"/>
      <c r="I149" s="192"/>
      <c r="J149" s="73"/>
      <c r="K149" s="73"/>
      <c r="L149" s="76"/>
      <c r="M149" s="24"/>
      <c r="N149" s="25"/>
      <c r="O149" s="66">
        <f t="shared" si="2"/>
        <v>0</v>
      </c>
      <c r="P149" s="73"/>
      <c r="Q149" s="50"/>
    </row>
    <row r="150" spans="1:17" ht="15.6" x14ac:dyDescent="0.25">
      <c r="A150" s="199"/>
      <c r="B150" s="192"/>
      <c r="C150" s="200"/>
      <c r="D150" s="201"/>
      <c r="E150" s="190"/>
      <c r="F150" s="190"/>
      <c r="G150" s="73"/>
      <c r="H150" s="199"/>
      <c r="I150" s="192"/>
      <c r="J150" s="73"/>
      <c r="K150" s="73"/>
      <c r="L150" s="76"/>
      <c r="M150" s="24"/>
      <c r="N150" s="25"/>
      <c r="O150" s="66">
        <f t="shared" si="2"/>
        <v>0</v>
      </c>
      <c r="P150" s="73"/>
      <c r="Q150" s="50"/>
    </row>
    <row r="151" spans="1:17" ht="15.6" x14ac:dyDescent="0.25">
      <c r="A151" s="199"/>
      <c r="B151" s="192"/>
      <c r="C151" s="200"/>
      <c r="D151" s="201"/>
      <c r="E151" s="190"/>
      <c r="F151" s="190"/>
      <c r="G151" s="73"/>
      <c r="H151" s="199"/>
      <c r="I151" s="192"/>
      <c r="J151" s="73"/>
      <c r="K151" s="73"/>
      <c r="L151" s="76"/>
      <c r="M151" s="24"/>
      <c r="N151" s="25"/>
      <c r="O151" s="66">
        <f t="shared" si="2"/>
        <v>0</v>
      </c>
      <c r="P151" s="73"/>
      <c r="Q151" s="50"/>
    </row>
    <row r="152" spans="1:17" ht="15.6" x14ac:dyDescent="0.25">
      <c r="A152" s="199"/>
      <c r="B152" s="192"/>
      <c r="C152" s="200"/>
      <c r="D152" s="201"/>
      <c r="E152" s="190"/>
      <c r="F152" s="190"/>
      <c r="G152" s="73"/>
      <c r="H152" s="199"/>
      <c r="I152" s="192"/>
      <c r="J152" s="73"/>
      <c r="K152" s="73"/>
      <c r="L152" s="76"/>
      <c r="M152" s="24"/>
      <c r="N152" s="25"/>
      <c r="O152" s="66">
        <f t="shared" si="2"/>
        <v>0</v>
      </c>
      <c r="P152" s="73"/>
      <c r="Q152" s="50"/>
    </row>
    <row r="153" spans="1:17" ht="15.6" x14ac:dyDescent="0.25">
      <c r="A153" s="199"/>
      <c r="B153" s="192"/>
      <c r="C153" s="200"/>
      <c r="D153" s="201"/>
      <c r="E153" s="190"/>
      <c r="F153" s="190"/>
      <c r="G153" s="73"/>
      <c r="H153" s="199"/>
      <c r="I153" s="192"/>
      <c r="J153" s="73"/>
      <c r="K153" s="73"/>
      <c r="L153" s="76"/>
      <c r="M153" s="24"/>
      <c r="N153" s="25"/>
      <c r="O153" s="66">
        <f t="shared" si="2"/>
        <v>0</v>
      </c>
      <c r="P153" s="73"/>
      <c r="Q153" s="50"/>
    </row>
    <row r="154" spans="1:17" ht="15.6" x14ac:dyDescent="0.25">
      <c r="A154" s="199"/>
      <c r="B154" s="192"/>
      <c r="C154" s="200"/>
      <c r="D154" s="201"/>
      <c r="E154" s="190"/>
      <c r="F154" s="190"/>
      <c r="G154" s="73"/>
      <c r="H154" s="199"/>
      <c r="I154" s="192"/>
      <c r="J154" s="73"/>
      <c r="K154" s="73"/>
      <c r="L154" s="76"/>
      <c r="M154" s="24"/>
      <c r="N154" s="25"/>
      <c r="O154" s="66">
        <f t="shared" si="2"/>
        <v>0</v>
      </c>
      <c r="P154" s="73"/>
      <c r="Q154" s="50"/>
    </row>
    <row r="155" spans="1:17" ht="15.6" x14ac:dyDescent="0.25">
      <c r="A155" s="199"/>
      <c r="B155" s="192"/>
      <c r="C155" s="200"/>
      <c r="D155" s="201"/>
      <c r="E155" s="190"/>
      <c r="F155" s="190"/>
      <c r="G155" s="73"/>
      <c r="H155" s="199"/>
      <c r="I155" s="192"/>
      <c r="J155" s="73"/>
      <c r="K155" s="73"/>
      <c r="L155" s="76"/>
      <c r="M155" s="24"/>
      <c r="N155" s="25"/>
      <c r="O155" s="66">
        <f t="shared" si="2"/>
        <v>0</v>
      </c>
      <c r="P155" s="73"/>
      <c r="Q155" s="50"/>
    </row>
    <row r="156" spans="1:17" ht="15.6" x14ac:dyDescent="0.25">
      <c r="A156" s="199"/>
      <c r="B156" s="192"/>
      <c r="C156" s="200"/>
      <c r="D156" s="201"/>
      <c r="E156" s="190"/>
      <c r="F156" s="190"/>
      <c r="G156" s="73"/>
      <c r="H156" s="199"/>
      <c r="I156" s="192"/>
      <c r="J156" s="73"/>
      <c r="K156" s="73"/>
      <c r="L156" s="76"/>
      <c r="M156" s="24"/>
      <c r="N156" s="25"/>
      <c r="O156" s="66">
        <f t="shared" si="2"/>
        <v>0</v>
      </c>
      <c r="P156" s="73"/>
      <c r="Q156" s="50"/>
    </row>
    <row r="157" spans="1:17" ht="15.6" x14ac:dyDescent="0.25">
      <c r="A157" s="199"/>
      <c r="B157" s="192"/>
      <c r="C157" s="200"/>
      <c r="D157" s="201"/>
      <c r="E157" s="190"/>
      <c r="F157" s="190"/>
      <c r="G157" s="73"/>
      <c r="H157" s="199"/>
      <c r="I157" s="192"/>
      <c r="J157" s="73"/>
      <c r="K157" s="73"/>
      <c r="L157" s="76"/>
      <c r="M157" s="24"/>
      <c r="N157" s="25"/>
      <c r="O157" s="66">
        <f t="shared" si="2"/>
        <v>0</v>
      </c>
      <c r="P157" s="73"/>
      <c r="Q157" s="50"/>
    </row>
    <row r="158" spans="1:17" ht="15.6" x14ac:dyDescent="0.25">
      <c r="A158" s="199"/>
      <c r="B158" s="192"/>
      <c r="C158" s="200"/>
      <c r="D158" s="201"/>
      <c r="E158" s="190"/>
      <c r="F158" s="190"/>
      <c r="G158" s="73"/>
      <c r="H158" s="199"/>
      <c r="I158" s="192"/>
      <c r="J158" s="73"/>
      <c r="K158" s="73"/>
      <c r="L158" s="76"/>
      <c r="M158" s="24"/>
      <c r="N158" s="25"/>
      <c r="O158" s="66">
        <f t="shared" si="2"/>
        <v>0</v>
      </c>
      <c r="P158" s="73"/>
      <c r="Q158" s="50"/>
    </row>
    <row r="159" spans="1:17" ht="15.6" x14ac:dyDescent="0.25">
      <c r="A159" s="199"/>
      <c r="B159" s="192"/>
      <c r="C159" s="200"/>
      <c r="D159" s="201"/>
      <c r="E159" s="190"/>
      <c r="F159" s="190"/>
      <c r="G159" s="73"/>
      <c r="H159" s="199"/>
      <c r="I159" s="192"/>
      <c r="J159" s="73"/>
      <c r="K159" s="73"/>
      <c r="L159" s="76"/>
      <c r="M159" s="24"/>
      <c r="N159" s="25"/>
      <c r="O159" s="66">
        <f t="shared" si="2"/>
        <v>0</v>
      </c>
      <c r="P159" s="73"/>
      <c r="Q159" s="50"/>
    </row>
    <row r="160" spans="1:17" ht="15.6" x14ac:dyDescent="0.25">
      <c r="A160" s="199"/>
      <c r="B160" s="192"/>
      <c r="C160" s="200"/>
      <c r="D160" s="201"/>
      <c r="E160" s="190"/>
      <c r="F160" s="190"/>
      <c r="G160" s="73"/>
      <c r="H160" s="199"/>
      <c r="I160" s="192"/>
      <c r="J160" s="73"/>
      <c r="K160" s="73"/>
      <c r="L160" s="76"/>
      <c r="M160" s="24"/>
      <c r="N160" s="25"/>
      <c r="O160" s="66">
        <f t="shared" si="2"/>
        <v>0</v>
      </c>
      <c r="P160" s="73"/>
      <c r="Q160" s="50"/>
    </row>
    <row r="161" spans="1:17" ht="15.6" x14ac:dyDescent="0.25">
      <c r="A161" s="199"/>
      <c r="B161" s="192"/>
      <c r="C161" s="200"/>
      <c r="D161" s="201"/>
      <c r="E161" s="190"/>
      <c r="F161" s="190"/>
      <c r="G161" s="73"/>
      <c r="H161" s="199"/>
      <c r="I161" s="192"/>
      <c r="J161" s="73"/>
      <c r="K161" s="73"/>
      <c r="L161" s="76"/>
      <c r="M161" s="24"/>
      <c r="N161" s="25"/>
      <c r="O161" s="66">
        <f t="shared" si="2"/>
        <v>0</v>
      </c>
      <c r="P161" s="73"/>
      <c r="Q161" s="50"/>
    </row>
    <row r="162" spans="1:17" ht="15.6" x14ac:dyDescent="0.25">
      <c r="A162" s="199"/>
      <c r="B162" s="192"/>
      <c r="C162" s="200"/>
      <c r="D162" s="201"/>
      <c r="E162" s="190"/>
      <c r="F162" s="190"/>
      <c r="G162" s="73"/>
      <c r="H162" s="199"/>
      <c r="I162" s="192"/>
      <c r="J162" s="73"/>
      <c r="K162" s="73"/>
      <c r="L162" s="76"/>
      <c r="M162" s="24"/>
      <c r="N162" s="25"/>
      <c r="O162" s="66">
        <f t="shared" si="2"/>
        <v>0</v>
      </c>
      <c r="P162" s="73"/>
      <c r="Q162" s="50"/>
    </row>
    <row r="163" spans="1:17" ht="15.6" x14ac:dyDescent="0.25">
      <c r="A163" s="199"/>
      <c r="B163" s="192"/>
      <c r="C163" s="200"/>
      <c r="D163" s="201"/>
      <c r="E163" s="190"/>
      <c r="F163" s="190"/>
      <c r="G163" s="73"/>
      <c r="H163" s="199"/>
      <c r="I163" s="192"/>
      <c r="J163" s="73"/>
      <c r="K163" s="73"/>
      <c r="L163" s="76"/>
      <c r="M163" s="24"/>
      <c r="N163" s="25"/>
      <c r="O163" s="66">
        <f t="shared" si="2"/>
        <v>0</v>
      </c>
      <c r="P163" s="73"/>
      <c r="Q163" s="50"/>
    </row>
    <row r="164" spans="1:17" ht="15.6" x14ac:dyDescent="0.25">
      <c r="A164" s="199"/>
      <c r="B164" s="192"/>
      <c r="C164" s="200"/>
      <c r="D164" s="201"/>
      <c r="E164" s="190"/>
      <c r="F164" s="190"/>
      <c r="G164" s="73"/>
      <c r="H164" s="199"/>
      <c r="I164" s="192"/>
      <c r="J164" s="73"/>
      <c r="K164" s="73"/>
      <c r="L164" s="76"/>
      <c r="M164" s="24"/>
      <c r="N164" s="25"/>
      <c r="O164" s="66">
        <f t="shared" si="2"/>
        <v>0</v>
      </c>
      <c r="P164" s="73"/>
      <c r="Q164" s="50"/>
    </row>
    <row r="165" spans="1:17" ht="15.6" x14ac:dyDescent="0.25">
      <c r="A165" s="199"/>
      <c r="B165" s="192"/>
      <c r="C165" s="200"/>
      <c r="D165" s="201"/>
      <c r="E165" s="190"/>
      <c r="F165" s="190"/>
      <c r="G165" s="73"/>
      <c r="H165" s="199"/>
      <c r="I165" s="192"/>
      <c r="J165" s="73"/>
      <c r="K165" s="73"/>
      <c r="L165" s="76"/>
      <c r="M165" s="24"/>
      <c r="N165" s="25"/>
      <c r="O165" s="66">
        <f t="shared" si="2"/>
        <v>0</v>
      </c>
      <c r="P165" s="73"/>
      <c r="Q165" s="50"/>
    </row>
    <row r="166" spans="1:17" ht="15.6" x14ac:dyDescent="0.25">
      <c r="A166" s="199"/>
      <c r="B166" s="192"/>
      <c r="C166" s="200"/>
      <c r="D166" s="201"/>
      <c r="E166" s="190"/>
      <c r="F166" s="190"/>
      <c r="G166" s="73"/>
      <c r="H166" s="199"/>
      <c r="I166" s="192"/>
      <c r="J166" s="73"/>
      <c r="K166" s="73"/>
      <c r="L166" s="76"/>
      <c r="M166" s="24"/>
      <c r="N166" s="25"/>
      <c r="O166" s="66">
        <f t="shared" si="2"/>
        <v>0</v>
      </c>
      <c r="P166" s="73"/>
      <c r="Q166" s="50"/>
    </row>
    <row r="167" spans="1:17" ht="15.6" x14ac:dyDescent="0.25">
      <c r="A167" s="199"/>
      <c r="B167" s="192"/>
      <c r="C167" s="200"/>
      <c r="D167" s="201"/>
      <c r="E167" s="190"/>
      <c r="F167" s="190"/>
      <c r="G167" s="73"/>
      <c r="H167" s="199"/>
      <c r="I167" s="192"/>
      <c r="J167" s="73"/>
      <c r="K167" s="73"/>
      <c r="L167" s="76"/>
      <c r="M167" s="24"/>
      <c r="N167" s="25"/>
      <c r="O167" s="66">
        <f t="shared" si="2"/>
        <v>0</v>
      </c>
      <c r="P167" s="73"/>
      <c r="Q167" s="50"/>
    </row>
    <row r="168" spans="1:17" ht="15.6" x14ac:dyDescent="0.25">
      <c r="A168" s="199"/>
      <c r="B168" s="192"/>
      <c r="C168" s="200"/>
      <c r="D168" s="201"/>
      <c r="E168" s="190"/>
      <c r="F168" s="190"/>
      <c r="G168" s="73"/>
      <c r="H168" s="199"/>
      <c r="I168" s="192"/>
      <c r="J168" s="73"/>
      <c r="K168" s="73"/>
      <c r="L168" s="76"/>
      <c r="M168" s="24"/>
      <c r="N168" s="25"/>
      <c r="O168" s="66">
        <f t="shared" si="2"/>
        <v>0</v>
      </c>
      <c r="P168" s="73"/>
      <c r="Q168" s="50"/>
    </row>
    <row r="169" spans="1:17" ht="15.6" x14ac:dyDescent="0.25">
      <c r="A169" s="199"/>
      <c r="B169" s="192"/>
      <c r="C169" s="200"/>
      <c r="D169" s="201"/>
      <c r="E169" s="190"/>
      <c r="F169" s="190"/>
      <c r="G169" s="73"/>
      <c r="H169" s="199"/>
      <c r="I169" s="192"/>
      <c r="J169" s="73"/>
      <c r="K169" s="73"/>
      <c r="L169" s="76"/>
      <c r="M169" s="24"/>
      <c r="N169" s="25"/>
      <c r="O169" s="66">
        <f t="shared" si="2"/>
        <v>0</v>
      </c>
      <c r="P169" s="73"/>
      <c r="Q169" s="50"/>
    </row>
    <row r="170" spans="1:17" ht="15.6" x14ac:dyDescent="0.25">
      <c r="A170" s="199"/>
      <c r="B170" s="192"/>
      <c r="C170" s="200"/>
      <c r="D170" s="201"/>
      <c r="E170" s="190"/>
      <c r="F170" s="190"/>
      <c r="G170" s="73"/>
      <c r="H170" s="199"/>
      <c r="I170" s="192"/>
      <c r="J170" s="73"/>
      <c r="K170" s="73"/>
      <c r="L170" s="76"/>
      <c r="M170" s="24"/>
      <c r="N170" s="25"/>
      <c r="O170" s="66">
        <f t="shared" si="2"/>
        <v>0</v>
      </c>
      <c r="P170" s="73"/>
      <c r="Q170" s="50"/>
    </row>
    <row r="171" spans="1:17" ht="15.6" x14ac:dyDescent="0.25">
      <c r="A171" s="199"/>
      <c r="B171" s="192"/>
      <c r="C171" s="200"/>
      <c r="D171" s="201"/>
      <c r="E171" s="190"/>
      <c r="F171" s="190"/>
      <c r="G171" s="73"/>
      <c r="H171" s="199"/>
      <c r="I171" s="192"/>
      <c r="J171" s="73"/>
      <c r="K171" s="73"/>
      <c r="L171" s="76"/>
      <c r="M171" s="24"/>
      <c r="N171" s="25"/>
      <c r="O171" s="66">
        <f t="shared" si="2"/>
        <v>0</v>
      </c>
      <c r="P171" s="73"/>
      <c r="Q171" s="50"/>
    </row>
    <row r="172" spans="1:17" ht="15.6" x14ac:dyDescent="0.25">
      <c r="A172" s="199"/>
      <c r="B172" s="192"/>
      <c r="C172" s="200"/>
      <c r="D172" s="201"/>
      <c r="E172" s="190"/>
      <c r="F172" s="190"/>
      <c r="G172" s="73"/>
      <c r="H172" s="199"/>
      <c r="I172" s="192"/>
      <c r="J172" s="73"/>
      <c r="K172" s="73"/>
      <c r="L172" s="76"/>
      <c r="M172" s="24"/>
      <c r="N172" s="25"/>
      <c r="O172" s="66">
        <f t="shared" si="2"/>
        <v>0</v>
      </c>
      <c r="P172" s="73"/>
      <c r="Q172" s="50"/>
    </row>
    <row r="173" spans="1:17" ht="15.6" x14ac:dyDescent="0.25">
      <c r="A173" s="199"/>
      <c r="B173" s="192"/>
      <c r="C173" s="200"/>
      <c r="D173" s="201"/>
      <c r="E173" s="190"/>
      <c r="F173" s="190"/>
      <c r="G173" s="73"/>
      <c r="H173" s="199"/>
      <c r="I173" s="192"/>
      <c r="J173" s="73"/>
      <c r="K173" s="73"/>
      <c r="L173" s="76"/>
      <c r="M173" s="24"/>
      <c r="N173" s="25"/>
      <c r="O173" s="66">
        <f t="shared" si="2"/>
        <v>0</v>
      </c>
      <c r="P173" s="73"/>
      <c r="Q173" s="50"/>
    </row>
    <row r="174" spans="1:17" ht="15.6" x14ac:dyDescent="0.25">
      <c r="A174" s="199"/>
      <c r="B174" s="192"/>
      <c r="C174" s="200"/>
      <c r="D174" s="201"/>
      <c r="E174" s="190"/>
      <c r="F174" s="190"/>
      <c r="G174" s="73"/>
      <c r="H174" s="199"/>
      <c r="I174" s="192"/>
      <c r="J174" s="73"/>
      <c r="K174" s="73"/>
      <c r="L174" s="76"/>
      <c r="M174" s="24"/>
      <c r="N174" s="25"/>
      <c r="O174" s="66">
        <f t="shared" si="2"/>
        <v>0</v>
      </c>
      <c r="P174" s="73"/>
      <c r="Q174" s="50"/>
    </row>
    <row r="175" spans="1:17" ht="15.6" x14ac:dyDescent="0.25">
      <c r="A175" s="199"/>
      <c r="B175" s="192"/>
      <c r="C175" s="200"/>
      <c r="D175" s="201"/>
      <c r="E175" s="190"/>
      <c r="F175" s="190"/>
      <c r="G175" s="73"/>
      <c r="H175" s="199"/>
      <c r="I175" s="192"/>
      <c r="J175" s="73"/>
      <c r="K175" s="73"/>
      <c r="L175" s="76"/>
      <c r="M175" s="24"/>
      <c r="N175" s="25"/>
      <c r="O175" s="66">
        <f t="shared" si="2"/>
        <v>0</v>
      </c>
      <c r="P175" s="73"/>
      <c r="Q175" s="50"/>
    </row>
    <row r="176" spans="1:17" ht="15.6" x14ac:dyDescent="0.25">
      <c r="A176" s="199"/>
      <c r="B176" s="192"/>
      <c r="C176" s="200"/>
      <c r="D176" s="201"/>
      <c r="E176" s="190"/>
      <c r="F176" s="190"/>
      <c r="G176" s="73"/>
      <c r="H176" s="199"/>
      <c r="I176" s="192"/>
      <c r="J176" s="73"/>
      <c r="K176" s="73"/>
      <c r="L176" s="76"/>
      <c r="M176" s="24"/>
      <c r="N176" s="25"/>
      <c r="O176" s="66">
        <f t="shared" si="2"/>
        <v>0</v>
      </c>
      <c r="P176" s="73"/>
      <c r="Q176" s="50"/>
    </row>
    <row r="177" spans="1:17" ht="15.6" x14ac:dyDescent="0.25">
      <c r="A177" s="199"/>
      <c r="B177" s="192"/>
      <c r="C177" s="200"/>
      <c r="D177" s="201"/>
      <c r="E177" s="190"/>
      <c r="F177" s="190"/>
      <c r="G177" s="73"/>
      <c r="H177" s="199"/>
      <c r="I177" s="192"/>
      <c r="J177" s="73"/>
      <c r="K177" s="73"/>
      <c r="L177" s="76"/>
      <c r="M177" s="24"/>
      <c r="N177" s="25"/>
      <c r="O177" s="66">
        <f t="shared" si="2"/>
        <v>0</v>
      </c>
      <c r="P177" s="73"/>
      <c r="Q177" s="50"/>
    </row>
    <row r="178" spans="1:17" ht="15.6" x14ac:dyDescent="0.25">
      <c r="A178" s="199"/>
      <c r="B178" s="192"/>
      <c r="C178" s="200"/>
      <c r="D178" s="201"/>
      <c r="E178" s="190"/>
      <c r="F178" s="190"/>
      <c r="G178" s="73"/>
      <c r="H178" s="199"/>
      <c r="I178" s="192"/>
      <c r="J178" s="73"/>
      <c r="K178" s="73"/>
      <c r="L178" s="76"/>
      <c r="M178" s="24"/>
      <c r="N178" s="25"/>
      <c r="O178" s="66">
        <f t="shared" si="2"/>
        <v>0</v>
      </c>
      <c r="P178" s="73"/>
      <c r="Q178" s="50"/>
    </row>
    <row r="179" spans="1:17" ht="15.6" x14ac:dyDescent="0.25">
      <c r="A179" s="199"/>
      <c r="B179" s="192"/>
      <c r="C179" s="200"/>
      <c r="D179" s="201"/>
      <c r="E179" s="190"/>
      <c r="F179" s="190"/>
      <c r="G179" s="73"/>
      <c r="H179" s="199"/>
      <c r="I179" s="192"/>
      <c r="J179" s="73"/>
      <c r="K179" s="73"/>
      <c r="L179" s="76"/>
      <c r="M179" s="24"/>
      <c r="N179" s="25"/>
      <c r="O179" s="66">
        <f t="shared" si="2"/>
        <v>0</v>
      </c>
      <c r="P179" s="73"/>
      <c r="Q179" s="50"/>
    </row>
    <row r="180" spans="1:17" ht="15.6" x14ac:dyDescent="0.25">
      <c r="A180" s="199"/>
      <c r="B180" s="192"/>
      <c r="C180" s="200"/>
      <c r="D180" s="201"/>
      <c r="E180" s="190"/>
      <c r="F180" s="190"/>
      <c r="G180" s="73"/>
      <c r="H180" s="199"/>
      <c r="I180" s="192"/>
      <c r="J180" s="73"/>
      <c r="K180" s="73"/>
      <c r="L180" s="76"/>
      <c r="M180" s="24"/>
      <c r="N180" s="25"/>
      <c r="O180" s="66">
        <f t="shared" si="2"/>
        <v>0</v>
      </c>
      <c r="P180" s="73"/>
      <c r="Q180" s="50"/>
    </row>
    <row r="181" spans="1:17" ht="15.6" x14ac:dyDescent="0.25">
      <c r="A181" s="199"/>
      <c r="B181" s="192"/>
      <c r="C181" s="200"/>
      <c r="D181" s="201"/>
      <c r="E181" s="190"/>
      <c r="F181" s="190"/>
      <c r="G181" s="73"/>
      <c r="H181" s="199"/>
      <c r="I181" s="192"/>
      <c r="J181" s="73"/>
      <c r="K181" s="73"/>
      <c r="L181" s="76"/>
      <c r="M181" s="24"/>
      <c r="N181" s="25"/>
      <c r="O181" s="66">
        <f t="shared" si="2"/>
        <v>0</v>
      </c>
      <c r="P181" s="73"/>
      <c r="Q181" s="50"/>
    </row>
    <row r="182" spans="1:17" ht="15.6" x14ac:dyDescent="0.25">
      <c r="A182" s="199"/>
      <c r="B182" s="192"/>
      <c r="C182" s="200"/>
      <c r="D182" s="201"/>
      <c r="E182" s="190"/>
      <c r="F182" s="190"/>
      <c r="G182" s="73"/>
      <c r="H182" s="199"/>
      <c r="I182" s="192"/>
      <c r="J182" s="73"/>
      <c r="K182" s="73"/>
      <c r="L182" s="76"/>
      <c r="M182" s="24"/>
      <c r="N182" s="25"/>
      <c r="O182" s="66">
        <f t="shared" si="2"/>
        <v>0</v>
      </c>
      <c r="P182" s="73"/>
      <c r="Q182" s="50"/>
    </row>
    <row r="183" spans="1:17" ht="15.6" x14ac:dyDescent="0.25">
      <c r="A183" s="199"/>
      <c r="B183" s="192"/>
      <c r="C183" s="200"/>
      <c r="D183" s="201"/>
      <c r="E183" s="190"/>
      <c r="F183" s="190"/>
      <c r="G183" s="73"/>
      <c r="H183" s="199"/>
      <c r="I183" s="192"/>
      <c r="J183" s="73"/>
      <c r="K183" s="73"/>
      <c r="L183" s="76"/>
      <c r="M183" s="24"/>
      <c r="N183" s="25"/>
      <c r="O183" s="66">
        <f t="shared" si="2"/>
        <v>0</v>
      </c>
      <c r="P183" s="73"/>
      <c r="Q183" s="50"/>
    </row>
    <row r="184" spans="1:17" ht="15.6" x14ac:dyDescent="0.25">
      <c r="A184" s="199"/>
      <c r="B184" s="192"/>
      <c r="C184" s="200"/>
      <c r="D184" s="201"/>
      <c r="E184" s="190"/>
      <c r="F184" s="190"/>
      <c r="G184" s="73"/>
      <c r="H184" s="199"/>
      <c r="I184" s="192"/>
      <c r="J184" s="73"/>
      <c r="K184" s="73"/>
      <c r="L184" s="76"/>
      <c r="M184" s="24"/>
      <c r="N184" s="25"/>
      <c r="O184" s="66">
        <f t="shared" si="2"/>
        <v>0</v>
      </c>
      <c r="P184" s="73"/>
      <c r="Q184" s="50"/>
    </row>
    <row r="185" spans="1:17" ht="15.6" x14ac:dyDescent="0.25">
      <c r="A185" s="199"/>
      <c r="B185" s="192"/>
      <c r="C185" s="200"/>
      <c r="D185" s="201"/>
      <c r="E185" s="190"/>
      <c r="F185" s="190"/>
      <c r="G185" s="73"/>
      <c r="H185" s="199"/>
      <c r="I185" s="192"/>
      <c r="J185" s="73"/>
      <c r="K185" s="73"/>
      <c r="L185" s="76"/>
      <c r="M185" s="24"/>
      <c r="N185" s="25"/>
      <c r="O185" s="66">
        <f t="shared" si="2"/>
        <v>0</v>
      </c>
      <c r="P185" s="73"/>
      <c r="Q185" s="50"/>
    </row>
    <row r="186" spans="1:17" ht="15.6" x14ac:dyDescent="0.25">
      <c r="A186" s="199"/>
      <c r="B186" s="192"/>
      <c r="C186" s="200"/>
      <c r="D186" s="201"/>
      <c r="E186" s="190"/>
      <c r="F186" s="190"/>
      <c r="G186" s="73"/>
      <c r="H186" s="199"/>
      <c r="I186" s="192"/>
      <c r="J186" s="73"/>
      <c r="K186" s="73"/>
      <c r="L186" s="76"/>
      <c r="M186" s="24"/>
      <c r="N186" s="25"/>
      <c r="O186" s="66">
        <f t="shared" si="2"/>
        <v>0</v>
      </c>
      <c r="P186" s="73"/>
      <c r="Q186" s="50"/>
    </row>
    <row r="187" spans="1:17" ht="15.6" x14ac:dyDescent="0.25">
      <c r="A187" s="199"/>
      <c r="B187" s="192"/>
      <c r="C187" s="200"/>
      <c r="D187" s="201"/>
      <c r="E187" s="190"/>
      <c r="F187" s="190"/>
      <c r="G187" s="73"/>
      <c r="H187" s="199"/>
      <c r="I187" s="192"/>
      <c r="J187" s="73"/>
      <c r="K187" s="73"/>
      <c r="L187" s="76"/>
      <c r="M187" s="24"/>
      <c r="N187" s="25"/>
      <c r="O187" s="66">
        <f t="shared" si="2"/>
        <v>0</v>
      </c>
      <c r="P187" s="73"/>
      <c r="Q187" s="50"/>
    </row>
    <row r="188" spans="1:17" ht="15.6" x14ac:dyDescent="0.25">
      <c r="A188" s="199"/>
      <c r="B188" s="192"/>
      <c r="C188" s="200"/>
      <c r="D188" s="201"/>
      <c r="E188" s="190"/>
      <c r="F188" s="190"/>
      <c r="G188" s="73"/>
      <c r="H188" s="199"/>
      <c r="I188" s="192"/>
      <c r="J188" s="73"/>
      <c r="K188" s="73"/>
      <c r="L188" s="76"/>
      <c r="M188" s="24"/>
      <c r="N188" s="25"/>
      <c r="O188" s="66">
        <f t="shared" si="2"/>
        <v>0</v>
      </c>
      <c r="P188" s="73"/>
      <c r="Q188" s="50"/>
    </row>
    <row r="189" spans="1:17" ht="15.6" x14ac:dyDescent="0.25">
      <c r="A189" s="199"/>
      <c r="B189" s="192"/>
      <c r="C189" s="200"/>
      <c r="D189" s="201"/>
      <c r="E189" s="190"/>
      <c r="F189" s="190"/>
      <c r="G189" s="73"/>
      <c r="H189" s="199"/>
      <c r="I189" s="192"/>
      <c r="J189" s="73"/>
      <c r="K189" s="73"/>
      <c r="L189" s="76"/>
      <c r="M189" s="24"/>
      <c r="N189" s="25"/>
      <c r="O189" s="66">
        <f t="shared" si="2"/>
        <v>0</v>
      </c>
      <c r="P189" s="73"/>
      <c r="Q189" s="50"/>
    </row>
    <row r="190" spans="1:17" ht="15.6" x14ac:dyDescent="0.25">
      <c r="A190" s="199"/>
      <c r="B190" s="192"/>
      <c r="C190" s="200"/>
      <c r="D190" s="201"/>
      <c r="E190" s="190"/>
      <c r="F190" s="190"/>
      <c r="G190" s="73"/>
      <c r="H190" s="199"/>
      <c r="I190" s="192"/>
      <c r="J190" s="73"/>
      <c r="K190" s="73"/>
      <c r="L190" s="76"/>
      <c r="M190" s="24"/>
      <c r="N190" s="25"/>
      <c r="O190" s="66">
        <f t="shared" si="2"/>
        <v>0</v>
      </c>
      <c r="P190" s="73"/>
      <c r="Q190" s="50"/>
    </row>
    <row r="191" spans="1:17" ht="15.6" x14ac:dyDescent="0.25">
      <c r="A191" s="199"/>
      <c r="B191" s="192"/>
      <c r="C191" s="200"/>
      <c r="D191" s="201"/>
      <c r="E191" s="190"/>
      <c r="F191" s="190"/>
      <c r="G191" s="73"/>
      <c r="H191" s="199"/>
      <c r="I191" s="192"/>
      <c r="J191" s="73"/>
      <c r="K191" s="73"/>
      <c r="L191" s="76"/>
      <c r="M191" s="24"/>
      <c r="N191" s="25"/>
      <c r="O191" s="66">
        <f t="shared" si="2"/>
        <v>0</v>
      </c>
      <c r="P191" s="73"/>
      <c r="Q191" s="50"/>
    </row>
    <row r="192" spans="1:17" ht="15.6" x14ac:dyDescent="0.25">
      <c r="A192" s="199"/>
      <c r="B192" s="192"/>
      <c r="C192" s="200"/>
      <c r="D192" s="201"/>
      <c r="E192" s="190"/>
      <c r="F192" s="190"/>
      <c r="G192" s="73"/>
      <c r="H192" s="199"/>
      <c r="I192" s="192"/>
      <c r="J192" s="73"/>
      <c r="K192" s="73"/>
      <c r="L192" s="76"/>
      <c r="M192" s="24"/>
      <c r="N192" s="25"/>
      <c r="O192" s="66">
        <f t="shared" si="2"/>
        <v>0</v>
      </c>
      <c r="P192" s="73"/>
      <c r="Q192" s="50"/>
    </row>
    <row r="193" spans="1:17" ht="15.6" x14ac:dyDescent="0.25">
      <c r="A193" s="199"/>
      <c r="B193" s="192"/>
      <c r="C193" s="200"/>
      <c r="D193" s="201"/>
      <c r="E193" s="190"/>
      <c r="F193" s="190"/>
      <c r="G193" s="73"/>
      <c r="H193" s="199"/>
      <c r="I193" s="192"/>
      <c r="J193" s="73"/>
      <c r="K193" s="73"/>
      <c r="L193" s="76"/>
      <c r="M193" s="24"/>
      <c r="N193" s="25"/>
      <c r="O193" s="66">
        <f t="shared" si="2"/>
        <v>0</v>
      </c>
      <c r="P193" s="73"/>
      <c r="Q193" s="50"/>
    </row>
    <row r="194" spans="1:17" ht="15.6" x14ac:dyDescent="0.25">
      <c r="A194" s="199"/>
      <c r="B194" s="192"/>
      <c r="C194" s="200"/>
      <c r="D194" s="201"/>
      <c r="E194" s="190"/>
      <c r="F194" s="190"/>
      <c r="G194" s="73"/>
      <c r="H194" s="199"/>
      <c r="I194" s="192"/>
      <c r="J194" s="73"/>
      <c r="K194" s="73"/>
      <c r="L194" s="76"/>
      <c r="M194" s="24"/>
      <c r="N194" s="25"/>
      <c r="O194" s="66">
        <f t="shared" si="2"/>
        <v>0</v>
      </c>
      <c r="P194" s="73"/>
      <c r="Q194" s="50"/>
    </row>
    <row r="195" spans="1:17" ht="15.6" x14ac:dyDescent="0.25">
      <c r="A195" s="199"/>
      <c r="B195" s="192"/>
      <c r="C195" s="200"/>
      <c r="D195" s="201"/>
      <c r="E195" s="190"/>
      <c r="F195" s="190"/>
      <c r="G195" s="73"/>
      <c r="H195" s="199"/>
      <c r="I195" s="192"/>
      <c r="J195" s="73"/>
      <c r="K195" s="73"/>
      <c r="L195" s="76"/>
      <c r="M195" s="24"/>
      <c r="N195" s="25"/>
      <c r="O195" s="66">
        <f t="shared" ref="O195:O258" si="3">$M195*$N195</f>
        <v>0</v>
      </c>
      <c r="P195" s="73"/>
      <c r="Q195" s="50"/>
    </row>
    <row r="196" spans="1:17" ht="15.6" x14ac:dyDescent="0.25">
      <c r="A196" s="199"/>
      <c r="B196" s="192"/>
      <c r="C196" s="200"/>
      <c r="D196" s="201"/>
      <c r="E196" s="190"/>
      <c r="F196" s="190"/>
      <c r="G196" s="73"/>
      <c r="H196" s="199"/>
      <c r="I196" s="192"/>
      <c r="J196" s="73"/>
      <c r="K196" s="73"/>
      <c r="L196" s="76"/>
      <c r="M196" s="24"/>
      <c r="N196" s="25"/>
      <c r="O196" s="66">
        <f t="shared" si="3"/>
        <v>0</v>
      </c>
      <c r="P196" s="73"/>
      <c r="Q196" s="50"/>
    </row>
    <row r="197" spans="1:17" ht="15.6" x14ac:dyDescent="0.25">
      <c r="A197" s="199"/>
      <c r="B197" s="192"/>
      <c r="C197" s="200"/>
      <c r="D197" s="201"/>
      <c r="E197" s="190"/>
      <c r="F197" s="190"/>
      <c r="G197" s="73"/>
      <c r="H197" s="199"/>
      <c r="I197" s="192"/>
      <c r="J197" s="73"/>
      <c r="K197" s="73"/>
      <c r="L197" s="76"/>
      <c r="M197" s="24"/>
      <c r="N197" s="25"/>
      <c r="O197" s="66">
        <f t="shared" si="3"/>
        <v>0</v>
      </c>
      <c r="P197" s="73"/>
      <c r="Q197" s="50"/>
    </row>
    <row r="198" spans="1:17" ht="15.6" x14ac:dyDescent="0.25">
      <c r="A198" s="199"/>
      <c r="B198" s="192"/>
      <c r="C198" s="200"/>
      <c r="D198" s="201"/>
      <c r="E198" s="190"/>
      <c r="F198" s="190"/>
      <c r="G198" s="73"/>
      <c r="H198" s="199"/>
      <c r="I198" s="192"/>
      <c r="J198" s="73"/>
      <c r="K198" s="73"/>
      <c r="L198" s="76"/>
      <c r="M198" s="24"/>
      <c r="N198" s="25"/>
      <c r="O198" s="66">
        <f t="shared" si="3"/>
        <v>0</v>
      </c>
      <c r="P198" s="73"/>
      <c r="Q198" s="50"/>
    </row>
    <row r="199" spans="1:17" ht="15.6" x14ac:dyDescent="0.25">
      <c r="A199" s="199"/>
      <c r="B199" s="192"/>
      <c r="C199" s="200"/>
      <c r="D199" s="201"/>
      <c r="E199" s="190"/>
      <c r="F199" s="190"/>
      <c r="G199" s="73"/>
      <c r="H199" s="199"/>
      <c r="I199" s="192"/>
      <c r="J199" s="73"/>
      <c r="K199" s="73"/>
      <c r="L199" s="76"/>
      <c r="M199" s="24"/>
      <c r="N199" s="25"/>
      <c r="O199" s="66">
        <f t="shared" si="3"/>
        <v>0</v>
      </c>
      <c r="P199" s="73"/>
      <c r="Q199" s="50"/>
    </row>
    <row r="200" spans="1:17" ht="15.6" x14ac:dyDescent="0.25">
      <c r="A200" s="199"/>
      <c r="B200" s="192"/>
      <c r="C200" s="200"/>
      <c r="D200" s="201"/>
      <c r="E200" s="190"/>
      <c r="F200" s="190"/>
      <c r="G200" s="73"/>
      <c r="H200" s="199"/>
      <c r="I200" s="192"/>
      <c r="J200" s="73"/>
      <c r="K200" s="73"/>
      <c r="L200" s="76"/>
      <c r="M200" s="24"/>
      <c r="N200" s="25"/>
      <c r="O200" s="66">
        <f t="shared" si="3"/>
        <v>0</v>
      </c>
      <c r="P200" s="73"/>
      <c r="Q200" s="50"/>
    </row>
    <row r="201" spans="1:17" ht="15.6" x14ac:dyDescent="0.25">
      <c r="A201" s="199"/>
      <c r="B201" s="192"/>
      <c r="C201" s="200"/>
      <c r="D201" s="201"/>
      <c r="E201" s="190"/>
      <c r="F201" s="190"/>
      <c r="G201" s="73"/>
      <c r="H201" s="199"/>
      <c r="I201" s="192"/>
      <c r="J201" s="73"/>
      <c r="K201" s="73"/>
      <c r="L201" s="76"/>
      <c r="M201" s="24"/>
      <c r="N201" s="25"/>
      <c r="O201" s="66">
        <f t="shared" si="3"/>
        <v>0</v>
      </c>
      <c r="P201" s="73"/>
      <c r="Q201" s="50"/>
    </row>
    <row r="202" spans="1:17" ht="15.6" x14ac:dyDescent="0.25">
      <c r="A202" s="199"/>
      <c r="B202" s="192"/>
      <c r="C202" s="200"/>
      <c r="D202" s="201"/>
      <c r="E202" s="190"/>
      <c r="F202" s="190"/>
      <c r="G202" s="73"/>
      <c r="H202" s="199"/>
      <c r="I202" s="192"/>
      <c r="J202" s="73"/>
      <c r="K202" s="73"/>
      <c r="L202" s="76"/>
      <c r="M202" s="24"/>
      <c r="N202" s="25"/>
      <c r="O202" s="66">
        <f t="shared" si="3"/>
        <v>0</v>
      </c>
      <c r="P202" s="73"/>
      <c r="Q202" s="50"/>
    </row>
    <row r="203" spans="1:17" ht="15.6" x14ac:dyDescent="0.25">
      <c r="A203" s="199"/>
      <c r="B203" s="192"/>
      <c r="C203" s="200"/>
      <c r="D203" s="201"/>
      <c r="E203" s="190"/>
      <c r="F203" s="190"/>
      <c r="G203" s="73"/>
      <c r="H203" s="199"/>
      <c r="I203" s="192"/>
      <c r="J203" s="73"/>
      <c r="K203" s="73"/>
      <c r="L203" s="76"/>
      <c r="M203" s="24"/>
      <c r="N203" s="25"/>
      <c r="O203" s="66">
        <f t="shared" si="3"/>
        <v>0</v>
      </c>
      <c r="P203" s="73"/>
      <c r="Q203" s="50"/>
    </row>
    <row r="204" spans="1:17" ht="15.6" x14ac:dyDescent="0.25">
      <c r="A204" s="199"/>
      <c r="B204" s="192"/>
      <c r="C204" s="200"/>
      <c r="D204" s="201"/>
      <c r="E204" s="190"/>
      <c r="F204" s="190"/>
      <c r="G204" s="73"/>
      <c r="H204" s="199"/>
      <c r="I204" s="192"/>
      <c r="J204" s="73"/>
      <c r="K204" s="73"/>
      <c r="L204" s="76"/>
      <c r="M204" s="24"/>
      <c r="N204" s="25"/>
      <c r="O204" s="66">
        <f t="shared" si="3"/>
        <v>0</v>
      </c>
      <c r="P204" s="73"/>
      <c r="Q204" s="50"/>
    </row>
    <row r="205" spans="1:17" ht="15.6" x14ac:dyDescent="0.25">
      <c r="A205" s="199"/>
      <c r="B205" s="192"/>
      <c r="C205" s="200"/>
      <c r="D205" s="201"/>
      <c r="E205" s="190"/>
      <c r="F205" s="190"/>
      <c r="G205" s="73"/>
      <c r="H205" s="199"/>
      <c r="I205" s="192"/>
      <c r="J205" s="73"/>
      <c r="K205" s="73"/>
      <c r="L205" s="76"/>
      <c r="M205" s="24"/>
      <c r="N205" s="25"/>
      <c r="O205" s="66">
        <f t="shared" si="3"/>
        <v>0</v>
      </c>
      <c r="P205" s="73"/>
      <c r="Q205" s="50"/>
    </row>
    <row r="206" spans="1:17" ht="15.6" x14ac:dyDescent="0.25">
      <c r="A206" s="199"/>
      <c r="B206" s="192"/>
      <c r="C206" s="200"/>
      <c r="D206" s="201"/>
      <c r="E206" s="190"/>
      <c r="F206" s="190"/>
      <c r="G206" s="73"/>
      <c r="H206" s="199"/>
      <c r="I206" s="192"/>
      <c r="J206" s="73"/>
      <c r="K206" s="73"/>
      <c r="L206" s="76"/>
      <c r="M206" s="24"/>
      <c r="N206" s="25"/>
      <c r="O206" s="66">
        <f t="shared" si="3"/>
        <v>0</v>
      </c>
      <c r="P206" s="73"/>
      <c r="Q206" s="50"/>
    </row>
    <row r="207" spans="1:17" ht="15.6" x14ac:dyDescent="0.25">
      <c r="A207" s="199"/>
      <c r="B207" s="192"/>
      <c r="C207" s="200"/>
      <c r="D207" s="201"/>
      <c r="E207" s="190"/>
      <c r="F207" s="190"/>
      <c r="G207" s="73"/>
      <c r="H207" s="199"/>
      <c r="I207" s="192"/>
      <c r="J207" s="73"/>
      <c r="K207" s="73"/>
      <c r="L207" s="76"/>
      <c r="M207" s="24"/>
      <c r="N207" s="25"/>
      <c r="O207" s="66">
        <f t="shared" si="3"/>
        <v>0</v>
      </c>
      <c r="P207" s="73"/>
      <c r="Q207" s="50"/>
    </row>
    <row r="208" spans="1:17" ht="15.6" x14ac:dyDescent="0.25">
      <c r="A208" s="199"/>
      <c r="B208" s="192"/>
      <c r="C208" s="200"/>
      <c r="D208" s="201"/>
      <c r="E208" s="190"/>
      <c r="F208" s="190"/>
      <c r="G208" s="73"/>
      <c r="H208" s="199"/>
      <c r="I208" s="192"/>
      <c r="J208" s="73"/>
      <c r="K208" s="73"/>
      <c r="L208" s="76"/>
      <c r="M208" s="24"/>
      <c r="N208" s="25"/>
      <c r="O208" s="66">
        <f t="shared" si="3"/>
        <v>0</v>
      </c>
      <c r="P208" s="73"/>
      <c r="Q208" s="50"/>
    </row>
    <row r="209" spans="1:17" ht="15.6" x14ac:dyDescent="0.25">
      <c r="A209" s="199"/>
      <c r="B209" s="192"/>
      <c r="C209" s="200"/>
      <c r="D209" s="201"/>
      <c r="E209" s="190"/>
      <c r="F209" s="190"/>
      <c r="G209" s="73"/>
      <c r="H209" s="199"/>
      <c r="I209" s="192"/>
      <c r="J209" s="73"/>
      <c r="K209" s="73"/>
      <c r="L209" s="76"/>
      <c r="M209" s="24"/>
      <c r="N209" s="25"/>
      <c r="O209" s="66">
        <f t="shared" si="3"/>
        <v>0</v>
      </c>
      <c r="P209" s="73"/>
      <c r="Q209" s="50"/>
    </row>
    <row r="210" spans="1:17" ht="15.6" x14ac:dyDescent="0.25">
      <c r="A210" s="199"/>
      <c r="B210" s="192"/>
      <c r="C210" s="200"/>
      <c r="D210" s="201"/>
      <c r="E210" s="190"/>
      <c r="F210" s="190"/>
      <c r="G210" s="73"/>
      <c r="H210" s="199"/>
      <c r="I210" s="192"/>
      <c r="J210" s="73"/>
      <c r="K210" s="73"/>
      <c r="L210" s="76"/>
      <c r="M210" s="24"/>
      <c r="N210" s="25"/>
      <c r="O210" s="66">
        <f t="shared" si="3"/>
        <v>0</v>
      </c>
      <c r="P210" s="73"/>
      <c r="Q210" s="50"/>
    </row>
    <row r="211" spans="1:17" ht="15.6" x14ac:dyDescent="0.25">
      <c r="A211" s="199"/>
      <c r="B211" s="192"/>
      <c r="C211" s="200"/>
      <c r="D211" s="201"/>
      <c r="E211" s="190"/>
      <c r="F211" s="190"/>
      <c r="G211" s="73"/>
      <c r="H211" s="199"/>
      <c r="I211" s="192"/>
      <c r="J211" s="73"/>
      <c r="K211" s="73"/>
      <c r="L211" s="76"/>
      <c r="M211" s="24"/>
      <c r="N211" s="25"/>
      <c r="O211" s="66">
        <f t="shared" si="3"/>
        <v>0</v>
      </c>
      <c r="P211" s="73"/>
      <c r="Q211" s="50"/>
    </row>
    <row r="212" spans="1:17" ht="15.6" x14ac:dyDescent="0.25">
      <c r="A212" s="199"/>
      <c r="B212" s="192"/>
      <c r="C212" s="200"/>
      <c r="D212" s="201"/>
      <c r="E212" s="190"/>
      <c r="F212" s="190"/>
      <c r="G212" s="73"/>
      <c r="H212" s="199"/>
      <c r="I212" s="192"/>
      <c r="J212" s="73"/>
      <c r="K212" s="73"/>
      <c r="L212" s="76"/>
      <c r="M212" s="24"/>
      <c r="N212" s="25"/>
      <c r="O212" s="66">
        <f t="shared" si="3"/>
        <v>0</v>
      </c>
      <c r="P212" s="73"/>
      <c r="Q212" s="50"/>
    </row>
    <row r="213" spans="1:17" ht="15.6" x14ac:dyDescent="0.25">
      <c r="A213" s="199"/>
      <c r="B213" s="192"/>
      <c r="C213" s="200"/>
      <c r="D213" s="201"/>
      <c r="E213" s="190"/>
      <c r="F213" s="190"/>
      <c r="G213" s="73"/>
      <c r="H213" s="199"/>
      <c r="I213" s="192"/>
      <c r="J213" s="73"/>
      <c r="K213" s="73"/>
      <c r="L213" s="76"/>
      <c r="M213" s="24"/>
      <c r="N213" s="25"/>
      <c r="O213" s="66">
        <f t="shared" si="3"/>
        <v>0</v>
      </c>
      <c r="P213" s="73"/>
      <c r="Q213" s="50"/>
    </row>
    <row r="214" spans="1:17" ht="15.6" x14ac:dyDescent="0.25">
      <c r="A214" s="199"/>
      <c r="B214" s="192"/>
      <c r="C214" s="200"/>
      <c r="D214" s="201"/>
      <c r="E214" s="190"/>
      <c r="F214" s="190"/>
      <c r="G214" s="73"/>
      <c r="H214" s="199"/>
      <c r="I214" s="192"/>
      <c r="J214" s="73"/>
      <c r="K214" s="73"/>
      <c r="L214" s="76"/>
      <c r="M214" s="24"/>
      <c r="N214" s="25"/>
      <c r="O214" s="66">
        <f t="shared" si="3"/>
        <v>0</v>
      </c>
      <c r="P214" s="73"/>
      <c r="Q214" s="50"/>
    </row>
    <row r="215" spans="1:17" ht="15.6" x14ac:dyDescent="0.25">
      <c r="A215" s="199"/>
      <c r="B215" s="192"/>
      <c r="C215" s="200"/>
      <c r="D215" s="201"/>
      <c r="E215" s="190"/>
      <c r="F215" s="190"/>
      <c r="G215" s="73"/>
      <c r="H215" s="199"/>
      <c r="I215" s="192"/>
      <c r="J215" s="73"/>
      <c r="K215" s="73"/>
      <c r="L215" s="76"/>
      <c r="M215" s="24"/>
      <c r="N215" s="25"/>
      <c r="O215" s="66">
        <f t="shared" si="3"/>
        <v>0</v>
      </c>
      <c r="P215" s="73"/>
      <c r="Q215" s="50"/>
    </row>
    <row r="216" spans="1:17" ht="15.6" x14ac:dyDescent="0.25">
      <c r="A216" s="199"/>
      <c r="B216" s="192"/>
      <c r="C216" s="200"/>
      <c r="D216" s="201"/>
      <c r="E216" s="190"/>
      <c r="F216" s="190"/>
      <c r="G216" s="73"/>
      <c r="H216" s="199"/>
      <c r="I216" s="192"/>
      <c r="J216" s="73"/>
      <c r="K216" s="73"/>
      <c r="L216" s="76"/>
      <c r="M216" s="24"/>
      <c r="N216" s="25"/>
      <c r="O216" s="66">
        <f t="shared" si="3"/>
        <v>0</v>
      </c>
      <c r="P216" s="73"/>
      <c r="Q216" s="50"/>
    </row>
    <row r="217" spans="1:17" ht="15.6" x14ac:dyDescent="0.25">
      <c r="A217" s="199"/>
      <c r="B217" s="192"/>
      <c r="C217" s="200"/>
      <c r="D217" s="201"/>
      <c r="E217" s="190"/>
      <c r="F217" s="190"/>
      <c r="G217" s="73"/>
      <c r="H217" s="199"/>
      <c r="I217" s="192"/>
      <c r="J217" s="73"/>
      <c r="K217" s="73"/>
      <c r="L217" s="76"/>
      <c r="M217" s="24"/>
      <c r="N217" s="25"/>
      <c r="O217" s="66">
        <f t="shared" si="3"/>
        <v>0</v>
      </c>
      <c r="P217" s="73"/>
      <c r="Q217" s="50"/>
    </row>
    <row r="218" spans="1:17" ht="15.6" x14ac:dyDescent="0.25">
      <c r="A218" s="199"/>
      <c r="B218" s="192"/>
      <c r="C218" s="200"/>
      <c r="D218" s="201"/>
      <c r="E218" s="190"/>
      <c r="F218" s="190"/>
      <c r="G218" s="73"/>
      <c r="H218" s="199"/>
      <c r="I218" s="192"/>
      <c r="J218" s="73"/>
      <c r="K218" s="73"/>
      <c r="L218" s="76"/>
      <c r="M218" s="24"/>
      <c r="N218" s="25"/>
      <c r="O218" s="66">
        <f t="shared" si="3"/>
        <v>0</v>
      </c>
      <c r="P218" s="73"/>
      <c r="Q218" s="50"/>
    </row>
    <row r="219" spans="1:17" ht="15.6" x14ac:dyDescent="0.25">
      <c r="A219" s="199"/>
      <c r="B219" s="192"/>
      <c r="C219" s="200"/>
      <c r="D219" s="201"/>
      <c r="E219" s="190"/>
      <c r="F219" s="190"/>
      <c r="G219" s="73"/>
      <c r="H219" s="199"/>
      <c r="I219" s="192"/>
      <c r="J219" s="73"/>
      <c r="K219" s="73"/>
      <c r="L219" s="76"/>
      <c r="M219" s="24"/>
      <c r="N219" s="25"/>
      <c r="O219" s="66">
        <f t="shared" si="3"/>
        <v>0</v>
      </c>
      <c r="P219" s="73"/>
      <c r="Q219" s="50"/>
    </row>
    <row r="220" spans="1:17" ht="15.6" x14ac:dyDescent="0.25">
      <c r="A220" s="199"/>
      <c r="B220" s="192"/>
      <c r="C220" s="200"/>
      <c r="D220" s="201"/>
      <c r="E220" s="190"/>
      <c r="F220" s="190"/>
      <c r="G220" s="73"/>
      <c r="H220" s="199"/>
      <c r="I220" s="192"/>
      <c r="J220" s="73"/>
      <c r="K220" s="73"/>
      <c r="L220" s="76"/>
      <c r="M220" s="24"/>
      <c r="N220" s="25"/>
      <c r="O220" s="66">
        <f t="shared" si="3"/>
        <v>0</v>
      </c>
      <c r="P220" s="73"/>
      <c r="Q220" s="50"/>
    </row>
    <row r="221" spans="1:17" ht="15.6" x14ac:dyDescent="0.25">
      <c r="A221" s="199"/>
      <c r="B221" s="192"/>
      <c r="C221" s="200"/>
      <c r="D221" s="201"/>
      <c r="E221" s="190"/>
      <c r="F221" s="190"/>
      <c r="G221" s="73"/>
      <c r="H221" s="199"/>
      <c r="I221" s="192"/>
      <c r="J221" s="73"/>
      <c r="K221" s="73"/>
      <c r="L221" s="76"/>
      <c r="M221" s="24"/>
      <c r="N221" s="25"/>
      <c r="O221" s="66">
        <f t="shared" si="3"/>
        <v>0</v>
      </c>
      <c r="P221" s="73"/>
      <c r="Q221" s="50"/>
    </row>
    <row r="222" spans="1:17" ht="15.6" x14ac:dyDescent="0.25">
      <c r="A222" s="199"/>
      <c r="B222" s="192"/>
      <c r="C222" s="200"/>
      <c r="D222" s="201"/>
      <c r="E222" s="190"/>
      <c r="F222" s="190"/>
      <c r="G222" s="73"/>
      <c r="H222" s="199"/>
      <c r="I222" s="192"/>
      <c r="J222" s="73"/>
      <c r="K222" s="73"/>
      <c r="L222" s="76"/>
      <c r="M222" s="24"/>
      <c r="N222" s="25"/>
      <c r="O222" s="66">
        <f t="shared" si="3"/>
        <v>0</v>
      </c>
      <c r="P222" s="73"/>
      <c r="Q222" s="50"/>
    </row>
    <row r="223" spans="1:17" ht="15.6" x14ac:dyDescent="0.25">
      <c r="A223" s="199"/>
      <c r="B223" s="192"/>
      <c r="C223" s="200"/>
      <c r="D223" s="201"/>
      <c r="E223" s="190"/>
      <c r="F223" s="190"/>
      <c r="G223" s="73"/>
      <c r="H223" s="199"/>
      <c r="I223" s="192"/>
      <c r="J223" s="73"/>
      <c r="K223" s="73"/>
      <c r="L223" s="76"/>
      <c r="M223" s="24"/>
      <c r="N223" s="25"/>
      <c r="O223" s="66">
        <f t="shared" si="3"/>
        <v>0</v>
      </c>
      <c r="P223" s="73"/>
      <c r="Q223" s="50"/>
    </row>
    <row r="224" spans="1:17" ht="15.6" x14ac:dyDescent="0.25">
      <c r="A224" s="199"/>
      <c r="B224" s="192"/>
      <c r="C224" s="200"/>
      <c r="D224" s="201"/>
      <c r="E224" s="190"/>
      <c r="F224" s="190"/>
      <c r="G224" s="73"/>
      <c r="H224" s="199"/>
      <c r="I224" s="192"/>
      <c r="J224" s="73"/>
      <c r="K224" s="73"/>
      <c r="L224" s="76"/>
      <c r="M224" s="24"/>
      <c r="N224" s="25"/>
      <c r="O224" s="66">
        <f t="shared" si="3"/>
        <v>0</v>
      </c>
      <c r="P224" s="73"/>
      <c r="Q224" s="50"/>
    </row>
    <row r="225" spans="1:17" ht="15.6" x14ac:dyDescent="0.25">
      <c r="A225" s="199"/>
      <c r="B225" s="192"/>
      <c r="C225" s="200"/>
      <c r="D225" s="201"/>
      <c r="E225" s="190"/>
      <c r="F225" s="190"/>
      <c r="G225" s="73"/>
      <c r="H225" s="199"/>
      <c r="I225" s="192"/>
      <c r="J225" s="73"/>
      <c r="K225" s="73"/>
      <c r="L225" s="76"/>
      <c r="M225" s="24"/>
      <c r="N225" s="25"/>
      <c r="O225" s="66">
        <f t="shared" si="3"/>
        <v>0</v>
      </c>
      <c r="P225" s="73"/>
      <c r="Q225" s="50"/>
    </row>
    <row r="226" spans="1:17" ht="15.6" x14ac:dyDescent="0.25">
      <c r="A226" s="199"/>
      <c r="B226" s="192"/>
      <c r="C226" s="200"/>
      <c r="D226" s="201"/>
      <c r="E226" s="190"/>
      <c r="F226" s="190"/>
      <c r="G226" s="73"/>
      <c r="H226" s="199"/>
      <c r="I226" s="192"/>
      <c r="J226" s="73"/>
      <c r="K226" s="73"/>
      <c r="L226" s="76"/>
      <c r="M226" s="24"/>
      <c r="N226" s="25"/>
      <c r="O226" s="66">
        <f t="shared" si="3"/>
        <v>0</v>
      </c>
      <c r="P226" s="73"/>
      <c r="Q226" s="50"/>
    </row>
    <row r="227" spans="1:17" ht="15.6" x14ac:dyDescent="0.25">
      <c r="A227" s="199"/>
      <c r="B227" s="192"/>
      <c r="C227" s="200"/>
      <c r="D227" s="201"/>
      <c r="E227" s="190"/>
      <c r="F227" s="190"/>
      <c r="G227" s="73"/>
      <c r="H227" s="199"/>
      <c r="I227" s="192"/>
      <c r="J227" s="73"/>
      <c r="K227" s="73"/>
      <c r="L227" s="76"/>
      <c r="M227" s="24"/>
      <c r="N227" s="25"/>
      <c r="O227" s="66">
        <f t="shared" si="3"/>
        <v>0</v>
      </c>
      <c r="P227" s="73"/>
      <c r="Q227" s="50"/>
    </row>
    <row r="228" spans="1:17" ht="15.6" x14ac:dyDescent="0.25">
      <c r="A228" s="199"/>
      <c r="B228" s="192"/>
      <c r="C228" s="200"/>
      <c r="D228" s="201"/>
      <c r="E228" s="190"/>
      <c r="F228" s="190"/>
      <c r="G228" s="73"/>
      <c r="H228" s="199"/>
      <c r="I228" s="192"/>
      <c r="J228" s="73"/>
      <c r="K228" s="73"/>
      <c r="L228" s="76"/>
      <c r="M228" s="24"/>
      <c r="N228" s="25"/>
      <c r="O228" s="66">
        <f t="shared" si="3"/>
        <v>0</v>
      </c>
      <c r="P228" s="73"/>
      <c r="Q228" s="50"/>
    </row>
    <row r="229" spans="1:17" ht="15.6" x14ac:dyDescent="0.25">
      <c r="A229" s="199"/>
      <c r="B229" s="192"/>
      <c r="C229" s="200"/>
      <c r="D229" s="201"/>
      <c r="E229" s="190"/>
      <c r="F229" s="190"/>
      <c r="G229" s="73"/>
      <c r="H229" s="199"/>
      <c r="I229" s="192"/>
      <c r="J229" s="73"/>
      <c r="K229" s="73"/>
      <c r="L229" s="76"/>
      <c r="M229" s="24"/>
      <c r="N229" s="25"/>
      <c r="O229" s="66">
        <f t="shared" si="3"/>
        <v>0</v>
      </c>
      <c r="P229" s="73"/>
      <c r="Q229" s="50"/>
    </row>
    <row r="230" spans="1:17" ht="15.6" x14ac:dyDescent="0.25">
      <c r="A230" s="199"/>
      <c r="B230" s="192"/>
      <c r="C230" s="200"/>
      <c r="D230" s="201"/>
      <c r="E230" s="190"/>
      <c r="F230" s="190"/>
      <c r="G230" s="73"/>
      <c r="H230" s="199"/>
      <c r="I230" s="192"/>
      <c r="J230" s="73"/>
      <c r="K230" s="73"/>
      <c r="L230" s="76"/>
      <c r="M230" s="24"/>
      <c r="N230" s="25"/>
      <c r="O230" s="66">
        <f t="shared" si="3"/>
        <v>0</v>
      </c>
      <c r="P230" s="73"/>
      <c r="Q230" s="50"/>
    </row>
    <row r="231" spans="1:17" ht="15.6" x14ac:dyDescent="0.25">
      <c r="A231" s="199"/>
      <c r="B231" s="192"/>
      <c r="C231" s="200"/>
      <c r="D231" s="201"/>
      <c r="E231" s="190"/>
      <c r="F231" s="190"/>
      <c r="G231" s="73"/>
      <c r="H231" s="199"/>
      <c r="I231" s="192"/>
      <c r="J231" s="73"/>
      <c r="K231" s="73"/>
      <c r="L231" s="76"/>
      <c r="M231" s="24"/>
      <c r="N231" s="25"/>
      <c r="O231" s="66">
        <f t="shared" si="3"/>
        <v>0</v>
      </c>
      <c r="P231" s="73"/>
      <c r="Q231" s="50"/>
    </row>
    <row r="232" spans="1:17" ht="15.6" x14ac:dyDescent="0.25">
      <c r="A232" s="199"/>
      <c r="B232" s="192"/>
      <c r="C232" s="200"/>
      <c r="D232" s="201"/>
      <c r="E232" s="190"/>
      <c r="F232" s="190"/>
      <c r="G232" s="73"/>
      <c r="H232" s="199"/>
      <c r="I232" s="192"/>
      <c r="J232" s="73"/>
      <c r="K232" s="73"/>
      <c r="L232" s="76"/>
      <c r="M232" s="24"/>
      <c r="N232" s="25"/>
      <c r="O232" s="66">
        <f t="shared" si="3"/>
        <v>0</v>
      </c>
      <c r="P232" s="73"/>
      <c r="Q232" s="50"/>
    </row>
    <row r="233" spans="1:17" ht="15.6" x14ac:dyDescent="0.25">
      <c r="A233" s="199"/>
      <c r="B233" s="192"/>
      <c r="C233" s="200"/>
      <c r="D233" s="201"/>
      <c r="E233" s="190"/>
      <c r="F233" s="190"/>
      <c r="G233" s="73"/>
      <c r="H233" s="199"/>
      <c r="I233" s="192"/>
      <c r="J233" s="73"/>
      <c r="K233" s="73"/>
      <c r="L233" s="76"/>
      <c r="M233" s="24"/>
      <c r="N233" s="25"/>
      <c r="O233" s="66">
        <f t="shared" si="3"/>
        <v>0</v>
      </c>
      <c r="P233" s="73"/>
      <c r="Q233" s="50"/>
    </row>
    <row r="234" spans="1:17" ht="15.6" x14ac:dyDescent="0.25">
      <c r="A234" s="199"/>
      <c r="B234" s="192"/>
      <c r="C234" s="200"/>
      <c r="D234" s="201"/>
      <c r="E234" s="190"/>
      <c r="F234" s="190"/>
      <c r="G234" s="73"/>
      <c r="H234" s="199"/>
      <c r="I234" s="192"/>
      <c r="J234" s="73"/>
      <c r="K234" s="73"/>
      <c r="L234" s="76"/>
      <c r="M234" s="24"/>
      <c r="N234" s="25"/>
      <c r="O234" s="66">
        <f t="shared" si="3"/>
        <v>0</v>
      </c>
      <c r="P234" s="73"/>
      <c r="Q234" s="50"/>
    </row>
    <row r="235" spans="1:17" ht="15.6" x14ac:dyDescent="0.25">
      <c r="A235" s="199"/>
      <c r="B235" s="192"/>
      <c r="C235" s="200"/>
      <c r="D235" s="201"/>
      <c r="E235" s="190"/>
      <c r="F235" s="190"/>
      <c r="G235" s="73"/>
      <c r="H235" s="199"/>
      <c r="I235" s="192"/>
      <c r="J235" s="73"/>
      <c r="K235" s="73"/>
      <c r="L235" s="76"/>
      <c r="M235" s="24"/>
      <c r="N235" s="25"/>
      <c r="O235" s="66">
        <f t="shared" si="3"/>
        <v>0</v>
      </c>
      <c r="P235" s="73"/>
      <c r="Q235" s="50"/>
    </row>
    <row r="236" spans="1:17" ht="15.6" x14ac:dyDescent="0.25">
      <c r="A236" s="199"/>
      <c r="B236" s="192"/>
      <c r="C236" s="200"/>
      <c r="D236" s="201"/>
      <c r="E236" s="190"/>
      <c r="F236" s="190"/>
      <c r="G236" s="73"/>
      <c r="H236" s="199"/>
      <c r="I236" s="192"/>
      <c r="J236" s="73"/>
      <c r="K236" s="73"/>
      <c r="L236" s="76"/>
      <c r="M236" s="24"/>
      <c r="N236" s="25"/>
      <c r="O236" s="66">
        <f t="shared" si="3"/>
        <v>0</v>
      </c>
      <c r="P236" s="73"/>
      <c r="Q236" s="50"/>
    </row>
    <row r="237" spans="1:17" ht="15.6" x14ac:dyDescent="0.25">
      <c r="A237" s="199"/>
      <c r="B237" s="192"/>
      <c r="C237" s="200"/>
      <c r="D237" s="201"/>
      <c r="E237" s="190"/>
      <c r="F237" s="190"/>
      <c r="G237" s="73"/>
      <c r="H237" s="199"/>
      <c r="I237" s="192"/>
      <c r="J237" s="73"/>
      <c r="K237" s="73"/>
      <c r="L237" s="76"/>
      <c r="M237" s="24"/>
      <c r="N237" s="25"/>
      <c r="O237" s="66">
        <f t="shared" si="3"/>
        <v>0</v>
      </c>
      <c r="P237" s="73"/>
      <c r="Q237" s="50"/>
    </row>
    <row r="238" spans="1:17" ht="15.6" x14ac:dyDescent="0.25">
      <c r="A238" s="199"/>
      <c r="B238" s="192"/>
      <c r="C238" s="200"/>
      <c r="D238" s="201"/>
      <c r="E238" s="190"/>
      <c r="F238" s="190"/>
      <c r="G238" s="73"/>
      <c r="H238" s="199"/>
      <c r="I238" s="192"/>
      <c r="J238" s="73"/>
      <c r="K238" s="73"/>
      <c r="L238" s="76"/>
      <c r="M238" s="24"/>
      <c r="N238" s="25"/>
      <c r="O238" s="66">
        <f t="shared" si="3"/>
        <v>0</v>
      </c>
      <c r="P238" s="73"/>
      <c r="Q238" s="50"/>
    </row>
    <row r="239" spans="1:17" ht="15.6" x14ac:dyDescent="0.25">
      <c r="A239" s="199"/>
      <c r="B239" s="192"/>
      <c r="C239" s="200"/>
      <c r="D239" s="201"/>
      <c r="E239" s="190"/>
      <c r="F239" s="190"/>
      <c r="G239" s="73"/>
      <c r="H239" s="199"/>
      <c r="I239" s="192"/>
      <c r="J239" s="73"/>
      <c r="K239" s="73"/>
      <c r="L239" s="76"/>
      <c r="M239" s="24"/>
      <c r="N239" s="25"/>
      <c r="O239" s="66">
        <f t="shared" si="3"/>
        <v>0</v>
      </c>
      <c r="P239" s="73"/>
      <c r="Q239" s="50"/>
    </row>
    <row r="240" spans="1:17" ht="15.6" x14ac:dyDescent="0.25">
      <c r="A240" s="199"/>
      <c r="B240" s="192"/>
      <c r="C240" s="200"/>
      <c r="D240" s="201"/>
      <c r="E240" s="190"/>
      <c r="F240" s="190"/>
      <c r="G240" s="73"/>
      <c r="H240" s="199"/>
      <c r="I240" s="192"/>
      <c r="J240" s="73"/>
      <c r="K240" s="73"/>
      <c r="L240" s="76"/>
      <c r="M240" s="24"/>
      <c r="N240" s="25"/>
      <c r="O240" s="66">
        <f t="shared" si="3"/>
        <v>0</v>
      </c>
      <c r="P240" s="73"/>
      <c r="Q240" s="50"/>
    </row>
    <row r="241" spans="1:17" ht="15.6" x14ac:dyDescent="0.25">
      <c r="A241" s="199"/>
      <c r="B241" s="192"/>
      <c r="C241" s="200"/>
      <c r="D241" s="201"/>
      <c r="E241" s="190"/>
      <c r="F241" s="190"/>
      <c r="G241" s="73"/>
      <c r="H241" s="199"/>
      <c r="I241" s="192"/>
      <c r="J241" s="73"/>
      <c r="K241" s="73"/>
      <c r="L241" s="76"/>
      <c r="M241" s="24"/>
      <c r="N241" s="25"/>
      <c r="O241" s="66">
        <f t="shared" si="3"/>
        <v>0</v>
      </c>
      <c r="P241" s="73"/>
      <c r="Q241" s="50"/>
    </row>
    <row r="242" spans="1:17" ht="15.6" x14ac:dyDescent="0.25">
      <c r="A242" s="199"/>
      <c r="B242" s="192"/>
      <c r="C242" s="200"/>
      <c r="D242" s="201"/>
      <c r="E242" s="190"/>
      <c r="F242" s="190"/>
      <c r="G242" s="73"/>
      <c r="H242" s="199"/>
      <c r="I242" s="192"/>
      <c r="J242" s="73"/>
      <c r="K242" s="73"/>
      <c r="L242" s="76"/>
      <c r="M242" s="24"/>
      <c r="N242" s="25"/>
      <c r="O242" s="66">
        <f t="shared" si="3"/>
        <v>0</v>
      </c>
      <c r="P242" s="73"/>
      <c r="Q242" s="50"/>
    </row>
    <row r="243" spans="1:17" ht="15.6" x14ac:dyDescent="0.25">
      <c r="A243" s="199"/>
      <c r="B243" s="192"/>
      <c r="C243" s="200"/>
      <c r="D243" s="201"/>
      <c r="E243" s="190"/>
      <c r="F243" s="190"/>
      <c r="G243" s="73"/>
      <c r="H243" s="199"/>
      <c r="I243" s="192"/>
      <c r="J243" s="73"/>
      <c r="K243" s="73"/>
      <c r="L243" s="76"/>
      <c r="M243" s="24"/>
      <c r="N243" s="25"/>
      <c r="O243" s="66">
        <f t="shared" si="3"/>
        <v>0</v>
      </c>
      <c r="P243" s="73"/>
      <c r="Q243" s="50"/>
    </row>
    <row r="244" spans="1:17" ht="15.6" x14ac:dyDescent="0.25">
      <c r="A244" s="199"/>
      <c r="B244" s="192"/>
      <c r="C244" s="200"/>
      <c r="D244" s="201"/>
      <c r="E244" s="190"/>
      <c r="F244" s="190"/>
      <c r="G244" s="73"/>
      <c r="H244" s="199"/>
      <c r="I244" s="192"/>
      <c r="J244" s="73"/>
      <c r="K244" s="73"/>
      <c r="L244" s="76"/>
      <c r="M244" s="24"/>
      <c r="N244" s="25"/>
      <c r="O244" s="66">
        <f t="shared" si="3"/>
        <v>0</v>
      </c>
      <c r="P244" s="73"/>
      <c r="Q244" s="50"/>
    </row>
    <row r="245" spans="1:17" ht="15.6" x14ac:dyDescent="0.25">
      <c r="A245" s="199"/>
      <c r="B245" s="192"/>
      <c r="C245" s="200"/>
      <c r="D245" s="201"/>
      <c r="E245" s="190"/>
      <c r="F245" s="190"/>
      <c r="G245" s="73"/>
      <c r="H245" s="199"/>
      <c r="I245" s="192"/>
      <c r="J245" s="73"/>
      <c r="K245" s="73"/>
      <c r="L245" s="76"/>
      <c r="M245" s="24"/>
      <c r="N245" s="25"/>
      <c r="O245" s="66">
        <f t="shared" si="3"/>
        <v>0</v>
      </c>
      <c r="P245" s="73"/>
      <c r="Q245" s="50"/>
    </row>
    <row r="246" spans="1:17" ht="15.6" x14ac:dyDescent="0.25">
      <c r="A246" s="199"/>
      <c r="B246" s="192"/>
      <c r="C246" s="200"/>
      <c r="D246" s="201"/>
      <c r="E246" s="190"/>
      <c r="F246" s="190"/>
      <c r="G246" s="73"/>
      <c r="H246" s="199"/>
      <c r="I246" s="192"/>
      <c r="J246" s="73"/>
      <c r="K246" s="73"/>
      <c r="L246" s="76"/>
      <c r="M246" s="24"/>
      <c r="N246" s="25"/>
      <c r="O246" s="66">
        <f t="shared" si="3"/>
        <v>0</v>
      </c>
      <c r="P246" s="73"/>
      <c r="Q246" s="50"/>
    </row>
    <row r="247" spans="1:17" ht="15.6" x14ac:dyDescent="0.25">
      <c r="A247" s="199"/>
      <c r="B247" s="192"/>
      <c r="C247" s="200"/>
      <c r="D247" s="201"/>
      <c r="E247" s="190"/>
      <c r="F247" s="190"/>
      <c r="G247" s="73"/>
      <c r="H247" s="199"/>
      <c r="I247" s="192"/>
      <c r="J247" s="73"/>
      <c r="K247" s="73"/>
      <c r="L247" s="76"/>
      <c r="M247" s="24"/>
      <c r="N247" s="25"/>
      <c r="O247" s="66">
        <f t="shared" si="3"/>
        <v>0</v>
      </c>
      <c r="P247" s="73"/>
      <c r="Q247" s="50"/>
    </row>
    <row r="248" spans="1:17" ht="15.6" x14ac:dyDescent="0.25">
      <c r="A248" s="199"/>
      <c r="B248" s="192"/>
      <c r="C248" s="200"/>
      <c r="D248" s="201"/>
      <c r="E248" s="190"/>
      <c r="F248" s="190"/>
      <c r="G248" s="73"/>
      <c r="H248" s="199"/>
      <c r="I248" s="192"/>
      <c r="J248" s="73"/>
      <c r="K248" s="73"/>
      <c r="L248" s="76"/>
      <c r="M248" s="24"/>
      <c r="N248" s="25"/>
      <c r="O248" s="66">
        <f t="shared" si="3"/>
        <v>0</v>
      </c>
      <c r="P248" s="73"/>
      <c r="Q248" s="50"/>
    </row>
    <row r="249" spans="1:17" ht="15.6" x14ac:dyDescent="0.25">
      <c r="A249" s="199"/>
      <c r="B249" s="192"/>
      <c r="C249" s="200"/>
      <c r="D249" s="201"/>
      <c r="E249" s="190"/>
      <c r="F249" s="190"/>
      <c r="G249" s="73"/>
      <c r="H249" s="199"/>
      <c r="I249" s="192"/>
      <c r="J249" s="73"/>
      <c r="K249" s="73"/>
      <c r="L249" s="76"/>
      <c r="M249" s="24"/>
      <c r="N249" s="25"/>
      <c r="O249" s="66">
        <f t="shared" si="3"/>
        <v>0</v>
      </c>
      <c r="P249" s="73"/>
      <c r="Q249" s="50"/>
    </row>
    <row r="250" spans="1:17" ht="15.6" x14ac:dyDescent="0.25">
      <c r="A250" s="199"/>
      <c r="B250" s="192"/>
      <c r="C250" s="200"/>
      <c r="D250" s="201"/>
      <c r="E250" s="190"/>
      <c r="F250" s="190"/>
      <c r="G250" s="73"/>
      <c r="H250" s="199"/>
      <c r="I250" s="192"/>
      <c r="J250" s="73"/>
      <c r="K250" s="73"/>
      <c r="L250" s="76"/>
      <c r="M250" s="24"/>
      <c r="N250" s="25"/>
      <c r="O250" s="66">
        <f t="shared" si="3"/>
        <v>0</v>
      </c>
      <c r="P250" s="73"/>
      <c r="Q250" s="50"/>
    </row>
    <row r="251" spans="1:17" ht="15.6" x14ac:dyDescent="0.25">
      <c r="A251" s="199"/>
      <c r="B251" s="192"/>
      <c r="C251" s="200"/>
      <c r="D251" s="201"/>
      <c r="E251" s="190"/>
      <c r="F251" s="190"/>
      <c r="G251" s="73"/>
      <c r="H251" s="199"/>
      <c r="I251" s="192"/>
      <c r="J251" s="73"/>
      <c r="K251" s="73"/>
      <c r="L251" s="76"/>
      <c r="M251" s="24"/>
      <c r="N251" s="25"/>
      <c r="O251" s="66">
        <f t="shared" si="3"/>
        <v>0</v>
      </c>
      <c r="P251" s="73"/>
      <c r="Q251" s="50"/>
    </row>
    <row r="252" spans="1:17" ht="15.6" x14ac:dyDescent="0.25">
      <c r="A252" s="199"/>
      <c r="B252" s="192"/>
      <c r="C252" s="200"/>
      <c r="D252" s="201"/>
      <c r="E252" s="190"/>
      <c r="F252" s="190"/>
      <c r="G252" s="73"/>
      <c r="H252" s="199"/>
      <c r="I252" s="192"/>
      <c r="J252" s="73"/>
      <c r="K252" s="73"/>
      <c r="L252" s="76"/>
      <c r="M252" s="24"/>
      <c r="N252" s="25"/>
      <c r="O252" s="66">
        <f t="shared" si="3"/>
        <v>0</v>
      </c>
      <c r="P252" s="73"/>
      <c r="Q252" s="50"/>
    </row>
    <row r="253" spans="1:17" ht="15.6" x14ac:dyDescent="0.25">
      <c r="A253" s="199"/>
      <c r="B253" s="192"/>
      <c r="C253" s="200"/>
      <c r="D253" s="201"/>
      <c r="E253" s="190"/>
      <c r="F253" s="190"/>
      <c r="G253" s="73"/>
      <c r="H253" s="199"/>
      <c r="I253" s="192"/>
      <c r="J253" s="73"/>
      <c r="K253" s="73"/>
      <c r="L253" s="76"/>
      <c r="M253" s="24"/>
      <c r="N253" s="25"/>
      <c r="O253" s="66">
        <f t="shared" si="3"/>
        <v>0</v>
      </c>
      <c r="P253" s="73"/>
      <c r="Q253" s="50"/>
    </row>
    <row r="254" spans="1:17" ht="15.6" x14ac:dyDescent="0.25">
      <c r="A254" s="199"/>
      <c r="B254" s="192"/>
      <c r="C254" s="200"/>
      <c r="D254" s="201"/>
      <c r="E254" s="190"/>
      <c r="F254" s="190"/>
      <c r="G254" s="73"/>
      <c r="H254" s="199"/>
      <c r="I254" s="192"/>
      <c r="J254" s="73"/>
      <c r="K254" s="73"/>
      <c r="L254" s="76"/>
      <c r="M254" s="24"/>
      <c r="N254" s="25"/>
      <c r="O254" s="66">
        <f t="shared" si="3"/>
        <v>0</v>
      </c>
      <c r="P254" s="73"/>
      <c r="Q254" s="50"/>
    </row>
    <row r="255" spans="1:17" ht="15.6" x14ac:dyDescent="0.25">
      <c r="A255" s="199"/>
      <c r="B255" s="192"/>
      <c r="C255" s="200"/>
      <c r="D255" s="201"/>
      <c r="E255" s="190"/>
      <c r="F255" s="190"/>
      <c r="G255" s="73"/>
      <c r="H255" s="199"/>
      <c r="I255" s="192"/>
      <c r="J255" s="73"/>
      <c r="K255" s="73"/>
      <c r="L255" s="76"/>
      <c r="M255" s="24"/>
      <c r="N255" s="25"/>
      <c r="O255" s="66">
        <f t="shared" si="3"/>
        <v>0</v>
      </c>
      <c r="P255" s="73"/>
      <c r="Q255" s="50"/>
    </row>
    <row r="256" spans="1:17" ht="15.6" x14ac:dyDescent="0.25">
      <c r="A256" s="199"/>
      <c r="B256" s="192"/>
      <c r="C256" s="200"/>
      <c r="D256" s="201"/>
      <c r="E256" s="190"/>
      <c r="F256" s="190"/>
      <c r="G256" s="73"/>
      <c r="H256" s="199"/>
      <c r="I256" s="192"/>
      <c r="J256" s="73"/>
      <c r="K256" s="73"/>
      <c r="L256" s="76"/>
      <c r="M256" s="24"/>
      <c r="N256" s="25"/>
      <c r="O256" s="66">
        <f t="shared" si="3"/>
        <v>0</v>
      </c>
      <c r="P256" s="73"/>
      <c r="Q256" s="50"/>
    </row>
    <row r="257" spans="1:17" ht="15.6" x14ac:dyDescent="0.25">
      <c r="A257" s="199"/>
      <c r="B257" s="192"/>
      <c r="C257" s="200"/>
      <c r="D257" s="201"/>
      <c r="E257" s="190"/>
      <c r="F257" s="190"/>
      <c r="G257" s="73"/>
      <c r="H257" s="199"/>
      <c r="I257" s="192"/>
      <c r="J257" s="73"/>
      <c r="K257" s="73"/>
      <c r="L257" s="76"/>
      <c r="M257" s="24"/>
      <c r="N257" s="25"/>
      <c r="O257" s="66">
        <f t="shared" si="3"/>
        <v>0</v>
      </c>
      <c r="P257" s="73"/>
      <c r="Q257" s="50"/>
    </row>
    <row r="258" spans="1:17" ht="15.6" x14ac:dyDescent="0.25">
      <c r="A258" s="199"/>
      <c r="B258" s="192"/>
      <c r="C258" s="200"/>
      <c r="D258" s="201"/>
      <c r="E258" s="190"/>
      <c r="F258" s="190"/>
      <c r="G258" s="73"/>
      <c r="H258" s="199"/>
      <c r="I258" s="192"/>
      <c r="J258" s="73"/>
      <c r="K258" s="73"/>
      <c r="L258" s="76"/>
      <c r="M258" s="24"/>
      <c r="N258" s="25"/>
      <c r="O258" s="66">
        <f t="shared" si="3"/>
        <v>0</v>
      </c>
      <c r="P258" s="73"/>
      <c r="Q258" s="50"/>
    </row>
    <row r="259" spans="1:17" ht="15.6" x14ac:dyDescent="0.25">
      <c r="A259" s="199"/>
      <c r="B259" s="192"/>
      <c r="C259" s="200"/>
      <c r="D259" s="201"/>
      <c r="E259" s="190"/>
      <c r="F259" s="190"/>
      <c r="G259" s="73"/>
      <c r="H259" s="199"/>
      <c r="I259" s="192"/>
      <c r="J259" s="73"/>
      <c r="K259" s="73"/>
      <c r="L259" s="76"/>
      <c r="M259" s="24"/>
      <c r="N259" s="25"/>
      <c r="O259" s="66">
        <f t="shared" ref="O259:O322" si="4">$M259*$N259</f>
        <v>0</v>
      </c>
      <c r="P259" s="73"/>
      <c r="Q259" s="50"/>
    </row>
    <row r="260" spans="1:17" ht="15.6" x14ac:dyDescent="0.25">
      <c r="A260" s="199"/>
      <c r="B260" s="192"/>
      <c r="C260" s="200"/>
      <c r="D260" s="201"/>
      <c r="E260" s="190"/>
      <c r="F260" s="190"/>
      <c r="G260" s="73"/>
      <c r="H260" s="199"/>
      <c r="I260" s="192"/>
      <c r="J260" s="73"/>
      <c r="K260" s="73"/>
      <c r="L260" s="76"/>
      <c r="M260" s="24"/>
      <c r="N260" s="25"/>
      <c r="O260" s="66">
        <f t="shared" si="4"/>
        <v>0</v>
      </c>
      <c r="P260" s="73"/>
      <c r="Q260" s="50"/>
    </row>
    <row r="261" spans="1:17" ht="15.6" x14ac:dyDescent="0.25">
      <c r="A261" s="199"/>
      <c r="B261" s="192"/>
      <c r="C261" s="200"/>
      <c r="D261" s="201"/>
      <c r="E261" s="190"/>
      <c r="F261" s="190"/>
      <c r="G261" s="73"/>
      <c r="H261" s="199"/>
      <c r="I261" s="192"/>
      <c r="J261" s="73"/>
      <c r="K261" s="73"/>
      <c r="L261" s="76"/>
      <c r="M261" s="24"/>
      <c r="N261" s="25"/>
      <c r="O261" s="66">
        <f t="shared" si="4"/>
        <v>0</v>
      </c>
      <c r="P261" s="73"/>
      <c r="Q261" s="50"/>
    </row>
    <row r="262" spans="1:17" ht="15.6" x14ac:dyDescent="0.25">
      <c r="A262" s="199"/>
      <c r="B262" s="192"/>
      <c r="C262" s="200"/>
      <c r="D262" s="201"/>
      <c r="E262" s="190"/>
      <c r="F262" s="190"/>
      <c r="G262" s="73"/>
      <c r="H262" s="199"/>
      <c r="I262" s="192"/>
      <c r="J262" s="73"/>
      <c r="K262" s="73"/>
      <c r="L262" s="76"/>
      <c r="M262" s="24"/>
      <c r="N262" s="25"/>
      <c r="O262" s="66">
        <f t="shared" si="4"/>
        <v>0</v>
      </c>
      <c r="P262" s="73"/>
      <c r="Q262" s="50"/>
    </row>
    <row r="263" spans="1:17" ht="15.6" x14ac:dyDescent="0.25">
      <c r="A263" s="199"/>
      <c r="B263" s="192"/>
      <c r="C263" s="200"/>
      <c r="D263" s="201"/>
      <c r="E263" s="190"/>
      <c r="F263" s="190"/>
      <c r="G263" s="73"/>
      <c r="H263" s="199"/>
      <c r="I263" s="192"/>
      <c r="J263" s="73"/>
      <c r="K263" s="73"/>
      <c r="L263" s="76"/>
      <c r="M263" s="24"/>
      <c r="N263" s="25"/>
      <c r="O263" s="66">
        <f t="shared" si="4"/>
        <v>0</v>
      </c>
      <c r="P263" s="73"/>
      <c r="Q263" s="50"/>
    </row>
    <row r="264" spans="1:17" ht="15.6" x14ac:dyDescent="0.25">
      <c r="A264" s="199"/>
      <c r="B264" s="192"/>
      <c r="C264" s="200"/>
      <c r="D264" s="201"/>
      <c r="E264" s="190"/>
      <c r="F264" s="190"/>
      <c r="G264" s="73"/>
      <c r="H264" s="199"/>
      <c r="I264" s="192"/>
      <c r="J264" s="73"/>
      <c r="K264" s="73"/>
      <c r="L264" s="76"/>
      <c r="M264" s="24"/>
      <c r="N264" s="25"/>
      <c r="O264" s="66">
        <f t="shared" si="4"/>
        <v>0</v>
      </c>
      <c r="P264" s="73"/>
      <c r="Q264" s="50"/>
    </row>
    <row r="265" spans="1:17" ht="15.6" x14ac:dyDescent="0.25">
      <c r="A265" s="199"/>
      <c r="B265" s="192"/>
      <c r="C265" s="200"/>
      <c r="D265" s="201"/>
      <c r="E265" s="190"/>
      <c r="F265" s="190"/>
      <c r="G265" s="73"/>
      <c r="H265" s="199"/>
      <c r="I265" s="192"/>
      <c r="J265" s="73"/>
      <c r="K265" s="73"/>
      <c r="L265" s="76"/>
      <c r="M265" s="24"/>
      <c r="N265" s="25"/>
      <c r="O265" s="66">
        <f t="shared" si="4"/>
        <v>0</v>
      </c>
      <c r="P265" s="73"/>
      <c r="Q265" s="50"/>
    </row>
    <row r="266" spans="1:17" ht="15.6" x14ac:dyDescent="0.25">
      <c r="A266" s="199"/>
      <c r="B266" s="192"/>
      <c r="C266" s="200"/>
      <c r="D266" s="201"/>
      <c r="E266" s="190"/>
      <c r="F266" s="190"/>
      <c r="G266" s="73"/>
      <c r="H266" s="199"/>
      <c r="I266" s="192"/>
      <c r="J266" s="73"/>
      <c r="K266" s="73"/>
      <c r="L266" s="76"/>
      <c r="M266" s="24"/>
      <c r="N266" s="25"/>
      <c r="O266" s="66">
        <f t="shared" si="4"/>
        <v>0</v>
      </c>
      <c r="P266" s="73"/>
      <c r="Q266" s="50"/>
    </row>
    <row r="267" spans="1:17" ht="15.6" x14ac:dyDescent="0.25">
      <c r="A267" s="199"/>
      <c r="B267" s="192"/>
      <c r="C267" s="200"/>
      <c r="D267" s="201"/>
      <c r="E267" s="190"/>
      <c r="F267" s="190"/>
      <c r="G267" s="73"/>
      <c r="H267" s="199"/>
      <c r="I267" s="192"/>
      <c r="J267" s="73"/>
      <c r="K267" s="73"/>
      <c r="L267" s="76"/>
      <c r="M267" s="24"/>
      <c r="N267" s="25"/>
      <c r="O267" s="66">
        <f t="shared" si="4"/>
        <v>0</v>
      </c>
      <c r="P267" s="73"/>
      <c r="Q267" s="50"/>
    </row>
    <row r="268" spans="1:17" ht="15.6" x14ac:dyDescent="0.25">
      <c r="A268" s="199"/>
      <c r="B268" s="192"/>
      <c r="C268" s="200"/>
      <c r="D268" s="201"/>
      <c r="E268" s="190"/>
      <c r="F268" s="190"/>
      <c r="G268" s="73"/>
      <c r="H268" s="199"/>
      <c r="I268" s="192"/>
      <c r="J268" s="73"/>
      <c r="K268" s="73"/>
      <c r="L268" s="76"/>
      <c r="M268" s="24"/>
      <c r="N268" s="25"/>
      <c r="O268" s="66">
        <f t="shared" si="4"/>
        <v>0</v>
      </c>
      <c r="P268" s="73"/>
      <c r="Q268" s="50"/>
    </row>
    <row r="269" spans="1:17" ht="15.6" x14ac:dyDescent="0.25">
      <c r="A269" s="199"/>
      <c r="B269" s="192"/>
      <c r="C269" s="200"/>
      <c r="D269" s="201"/>
      <c r="E269" s="190"/>
      <c r="F269" s="190"/>
      <c r="G269" s="73"/>
      <c r="H269" s="199"/>
      <c r="I269" s="192"/>
      <c r="J269" s="73"/>
      <c r="K269" s="73"/>
      <c r="L269" s="76"/>
      <c r="M269" s="24"/>
      <c r="N269" s="25"/>
      <c r="O269" s="66">
        <f t="shared" si="4"/>
        <v>0</v>
      </c>
      <c r="P269" s="73"/>
      <c r="Q269" s="50"/>
    </row>
    <row r="270" spans="1:17" ht="15.6" x14ac:dyDescent="0.25">
      <c r="A270" s="199"/>
      <c r="B270" s="192"/>
      <c r="C270" s="200"/>
      <c r="D270" s="201"/>
      <c r="E270" s="190"/>
      <c r="F270" s="190"/>
      <c r="G270" s="73"/>
      <c r="H270" s="199"/>
      <c r="I270" s="192"/>
      <c r="J270" s="73"/>
      <c r="K270" s="73"/>
      <c r="L270" s="76"/>
      <c r="M270" s="24"/>
      <c r="N270" s="25"/>
      <c r="O270" s="66">
        <f t="shared" si="4"/>
        <v>0</v>
      </c>
      <c r="P270" s="73"/>
      <c r="Q270" s="50"/>
    </row>
    <row r="271" spans="1:17" ht="15.6" x14ac:dyDescent="0.25">
      <c r="A271" s="199"/>
      <c r="B271" s="192"/>
      <c r="C271" s="200"/>
      <c r="D271" s="201"/>
      <c r="E271" s="190"/>
      <c r="F271" s="190"/>
      <c r="G271" s="73"/>
      <c r="H271" s="199"/>
      <c r="I271" s="192"/>
      <c r="J271" s="73"/>
      <c r="K271" s="73"/>
      <c r="L271" s="76"/>
      <c r="M271" s="24"/>
      <c r="N271" s="25"/>
      <c r="O271" s="66">
        <f t="shared" si="4"/>
        <v>0</v>
      </c>
      <c r="P271" s="73"/>
      <c r="Q271" s="50"/>
    </row>
    <row r="272" spans="1:17" ht="15.6" x14ac:dyDescent="0.25">
      <c r="A272" s="199"/>
      <c r="B272" s="192"/>
      <c r="C272" s="200"/>
      <c r="D272" s="201"/>
      <c r="E272" s="190"/>
      <c r="F272" s="190"/>
      <c r="G272" s="73"/>
      <c r="H272" s="199"/>
      <c r="I272" s="192"/>
      <c r="J272" s="73"/>
      <c r="K272" s="73"/>
      <c r="L272" s="76"/>
      <c r="M272" s="24"/>
      <c r="N272" s="25"/>
      <c r="O272" s="66">
        <f t="shared" si="4"/>
        <v>0</v>
      </c>
      <c r="P272" s="73"/>
      <c r="Q272" s="50"/>
    </row>
    <row r="273" spans="1:17" ht="15.6" x14ac:dyDescent="0.25">
      <c r="A273" s="199"/>
      <c r="B273" s="192"/>
      <c r="C273" s="200"/>
      <c r="D273" s="201"/>
      <c r="E273" s="190"/>
      <c r="F273" s="190"/>
      <c r="G273" s="73"/>
      <c r="H273" s="199"/>
      <c r="I273" s="192"/>
      <c r="J273" s="73"/>
      <c r="K273" s="73"/>
      <c r="L273" s="76"/>
      <c r="M273" s="24"/>
      <c r="N273" s="25"/>
      <c r="O273" s="66">
        <f t="shared" si="4"/>
        <v>0</v>
      </c>
      <c r="P273" s="73"/>
      <c r="Q273" s="50"/>
    </row>
    <row r="274" spans="1:17" ht="15.6" x14ac:dyDescent="0.25">
      <c r="A274" s="199"/>
      <c r="B274" s="192"/>
      <c r="C274" s="200"/>
      <c r="D274" s="201"/>
      <c r="E274" s="190"/>
      <c r="F274" s="190"/>
      <c r="G274" s="73"/>
      <c r="H274" s="199"/>
      <c r="I274" s="192"/>
      <c r="J274" s="73"/>
      <c r="K274" s="73"/>
      <c r="L274" s="76"/>
      <c r="M274" s="24"/>
      <c r="N274" s="25"/>
      <c r="O274" s="66">
        <f t="shared" si="4"/>
        <v>0</v>
      </c>
      <c r="P274" s="73"/>
      <c r="Q274" s="50"/>
    </row>
    <row r="275" spans="1:17" ht="15.6" x14ac:dyDescent="0.25">
      <c r="A275" s="199"/>
      <c r="B275" s="192"/>
      <c r="C275" s="200"/>
      <c r="D275" s="201"/>
      <c r="E275" s="190"/>
      <c r="F275" s="190"/>
      <c r="G275" s="73"/>
      <c r="H275" s="199"/>
      <c r="I275" s="192"/>
      <c r="J275" s="73"/>
      <c r="K275" s="73"/>
      <c r="L275" s="76"/>
      <c r="M275" s="24"/>
      <c r="N275" s="25"/>
      <c r="O275" s="66">
        <f t="shared" si="4"/>
        <v>0</v>
      </c>
      <c r="P275" s="73"/>
      <c r="Q275" s="50"/>
    </row>
    <row r="276" spans="1:17" ht="15.6" x14ac:dyDescent="0.25">
      <c r="A276" s="199"/>
      <c r="B276" s="192"/>
      <c r="C276" s="200"/>
      <c r="D276" s="201"/>
      <c r="E276" s="190"/>
      <c r="F276" s="190"/>
      <c r="G276" s="73"/>
      <c r="H276" s="199"/>
      <c r="I276" s="192"/>
      <c r="J276" s="73"/>
      <c r="K276" s="73"/>
      <c r="L276" s="76"/>
      <c r="M276" s="24"/>
      <c r="N276" s="25"/>
      <c r="O276" s="66">
        <f t="shared" si="4"/>
        <v>0</v>
      </c>
      <c r="P276" s="73"/>
      <c r="Q276" s="50"/>
    </row>
    <row r="277" spans="1:17" ht="15.6" x14ac:dyDescent="0.25">
      <c r="A277" s="199"/>
      <c r="B277" s="192"/>
      <c r="C277" s="200"/>
      <c r="D277" s="201"/>
      <c r="E277" s="190"/>
      <c r="F277" s="190"/>
      <c r="G277" s="73"/>
      <c r="H277" s="199"/>
      <c r="I277" s="192"/>
      <c r="J277" s="73"/>
      <c r="K277" s="73"/>
      <c r="L277" s="76"/>
      <c r="M277" s="24"/>
      <c r="N277" s="25"/>
      <c r="O277" s="66">
        <f t="shared" si="4"/>
        <v>0</v>
      </c>
      <c r="P277" s="73"/>
      <c r="Q277" s="50"/>
    </row>
    <row r="278" spans="1:17" ht="15.6" x14ac:dyDescent="0.25">
      <c r="A278" s="199"/>
      <c r="B278" s="192"/>
      <c r="C278" s="200"/>
      <c r="D278" s="201"/>
      <c r="E278" s="190"/>
      <c r="F278" s="190"/>
      <c r="G278" s="73"/>
      <c r="H278" s="199"/>
      <c r="I278" s="192"/>
      <c r="J278" s="73"/>
      <c r="K278" s="73"/>
      <c r="L278" s="76"/>
      <c r="M278" s="24"/>
      <c r="N278" s="25"/>
      <c r="O278" s="66">
        <f t="shared" si="4"/>
        <v>0</v>
      </c>
      <c r="P278" s="73"/>
      <c r="Q278" s="50"/>
    </row>
    <row r="279" spans="1:17" ht="15.6" x14ac:dyDescent="0.25">
      <c r="A279" s="199"/>
      <c r="B279" s="192"/>
      <c r="C279" s="200"/>
      <c r="D279" s="201"/>
      <c r="E279" s="190"/>
      <c r="F279" s="190"/>
      <c r="G279" s="73"/>
      <c r="H279" s="199"/>
      <c r="I279" s="192"/>
      <c r="J279" s="73"/>
      <c r="K279" s="73"/>
      <c r="L279" s="76"/>
      <c r="M279" s="24"/>
      <c r="N279" s="25"/>
      <c r="O279" s="66">
        <f t="shared" si="4"/>
        <v>0</v>
      </c>
      <c r="P279" s="73"/>
      <c r="Q279" s="50"/>
    </row>
    <row r="280" spans="1:17" ht="15.6" x14ac:dyDescent="0.25">
      <c r="A280" s="199"/>
      <c r="B280" s="192"/>
      <c r="C280" s="200"/>
      <c r="D280" s="201"/>
      <c r="E280" s="190"/>
      <c r="F280" s="190"/>
      <c r="G280" s="73"/>
      <c r="H280" s="199"/>
      <c r="I280" s="192"/>
      <c r="J280" s="73"/>
      <c r="K280" s="73"/>
      <c r="L280" s="76"/>
      <c r="M280" s="24"/>
      <c r="N280" s="25"/>
      <c r="O280" s="66">
        <f t="shared" si="4"/>
        <v>0</v>
      </c>
      <c r="P280" s="73"/>
      <c r="Q280" s="50"/>
    </row>
    <row r="281" spans="1:17" ht="15.6" x14ac:dyDescent="0.25">
      <c r="A281" s="199"/>
      <c r="B281" s="192"/>
      <c r="C281" s="200"/>
      <c r="D281" s="201"/>
      <c r="E281" s="190"/>
      <c r="F281" s="190"/>
      <c r="G281" s="73"/>
      <c r="H281" s="199"/>
      <c r="I281" s="192"/>
      <c r="J281" s="73"/>
      <c r="K281" s="73"/>
      <c r="L281" s="76"/>
      <c r="M281" s="24"/>
      <c r="N281" s="25"/>
      <c r="O281" s="66">
        <f t="shared" si="4"/>
        <v>0</v>
      </c>
      <c r="P281" s="73"/>
      <c r="Q281" s="50"/>
    </row>
    <row r="282" spans="1:17" ht="15.6" x14ac:dyDescent="0.25">
      <c r="A282" s="199"/>
      <c r="B282" s="192"/>
      <c r="C282" s="200"/>
      <c r="D282" s="201"/>
      <c r="E282" s="190"/>
      <c r="F282" s="190"/>
      <c r="G282" s="73"/>
      <c r="H282" s="199"/>
      <c r="I282" s="192"/>
      <c r="J282" s="73"/>
      <c r="K282" s="73"/>
      <c r="L282" s="76"/>
      <c r="M282" s="24"/>
      <c r="N282" s="25"/>
      <c r="O282" s="66">
        <f t="shared" si="4"/>
        <v>0</v>
      </c>
      <c r="P282" s="73"/>
      <c r="Q282" s="50"/>
    </row>
    <row r="283" spans="1:17" ht="15.6" x14ac:dyDescent="0.25">
      <c r="A283" s="199"/>
      <c r="B283" s="192"/>
      <c r="C283" s="200"/>
      <c r="D283" s="201"/>
      <c r="E283" s="190"/>
      <c r="F283" s="190"/>
      <c r="G283" s="73"/>
      <c r="H283" s="199"/>
      <c r="I283" s="192"/>
      <c r="J283" s="73"/>
      <c r="K283" s="73"/>
      <c r="L283" s="76"/>
      <c r="M283" s="24"/>
      <c r="N283" s="25"/>
      <c r="O283" s="66">
        <f t="shared" si="4"/>
        <v>0</v>
      </c>
      <c r="P283" s="73"/>
      <c r="Q283" s="50"/>
    </row>
    <row r="284" spans="1:17" ht="15.6" x14ac:dyDescent="0.25">
      <c r="A284" s="199"/>
      <c r="B284" s="192"/>
      <c r="C284" s="200"/>
      <c r="D284" s="201"/>
      <c r="E284" s="190"/>
      <c r="F284" s="190"/>
      <c r="G284" s="73"/>
      <c r="H284" s="199"/>
      <c r="I284" s="192"/>
      <c r="J284" s="73"/>
      <c r="K284" s="73"/>
      <c r="L284" s="76"/>
      <c r="M284" s="24"/>
      <c r="N284" s="25"/>
      <c r="O284" s="66">
        <f t="shared" si="4"/>
        <v>0</v>
      </c>
      <c r="P284" s="73"/>
      <c r="Q284" s="50"/>
    </row>
    <row r="285" spans="1:17" ht="15.6" x14ac:dyDescent="0.25">
      <c r="A285" s="199"/>
      <c r="B285" s="192"/>
      <c r="C285" s="200"/>
      <c r="D285" s="201"/>
      <c r="E285" s="190"/>
      <c r="F285" s="190"/>
      <c r="G285" s="73"/>
      <c r="H285" s="199"/>
      <c r="I285" s="192"/>
      <c r="J285" s="73"/>
      <c r="K285" s="73"/>
      <c r="L285" s="76"/>
      <c r="M285" s="24"/>
      <c r="N285" s="25"/>
      <c r="O285" s="66">
        <f t="shared" si="4"/>
        <v>0</v>
      </c>
      <c r="P285" s="73"/>
      <c r="Q285" s="50"/>
    </row>
    <row r="286" spans="1:17" ht="15.6" x14ac:dyDescent="0.25">
      <c r="A286" s="199"/>
      <c r="B286" s="192"/>
      <c r="C286" s="200"/>
      <c r="D286" s="201"/>
      <c r="E286" s="190"/>
      <c r="F286" s="190"/>
      <c r="G286" s="73"/>
      <c r="H286" s="199"/>
      <c r="I286" s="192"/>
      <c r="J286" s="73"/>
      <c r="K286" s="73"/>
      <c r="L286" s="76"/>
      <c r="M286" s="24"/>
      <c r="N286" s="25"/>
      <c r="O286" s="66">
        <f t="shared" si="4"/>
        <v>0</v>
      </c>
      <c r="P286" s="73"/>
      <c r="Q286" s="50"/>
    </row>
    <row r="287" spans="1:17" ht="15.6" x14ac:dyDescent="0.25">
      <c r="A287" s="199"/>
      <c r="B287" s="192"/>
      <c r="C287" s="200"/>
      <c r="D287" s="201"/>
      <c r="E287" s="190"/>
      <c r="F287" s="190"/>
      <c r="G287" s="73"/>
      <c r="H287" s="199"/>
      <c r="I287" s="192"/>
      <c r="J287" s="73"/>
      <c r="K287" s="73"/>
      <c r="L287" s="76"/>
      <c r="M287" s="24"/>
      <c r="N287" s="25"/>
      <c r="O287" s="66">
        <f t="shared" si="4"/>
        <v>0</v>
      </c>
      <c r="P287" s="73"/>
      <c r="Q287" s="50"/>
    </row>
    <row r="288" spans="1:17" ht="15.6" x14ac:dyDescent="0.25">
      <c r="A288" s="199"/>
      <c r="B288" s="192"/>
      <c r="C288" s="200"/>
      <c r="D288" s="201"/>
      <c r="E288" s="190"/>
      <c r="F288" s="190"/>
      <c r="G288" s="73"/>
      <c r="H288" s="199"/>
      <c r="I288" s="192"/>
      <c r="J288" s="73"/>
      <c r="K288" s="73"/>
      <c r="L288" s="76"/>
      <c r="M288" s="24"/>
      <c r="N288" s="25"/>
      <c r="O288" s="66">
        <f t="shared" si="4"/>
        <v>0</v>
      </c>
      <c r="P288" s="73"/>
      <c r="Q288" s="50"/>
    </row>
    <row r="289" spans="1:17" ht="15.6" x14ac:dyDescent="0.25">
      <c r="A289" s="199"/>
      <c r="B289" s="192"/>
      <c r="C289" s="200"/>
      <c r="D289" s="201"/>
      <c r="E289" s="190"/>
      <c r="F289" s="190"/>
      <c r="G289" s="73"/>
      <c r="H289" s="199"/>
      <c r="I289" s="192"/>
      <c r="J289" s="73"/>
      <c r="K289" s="73"/>
      <c r="L289" s="76"/>
      <c r="M289" s="24"/>
      <c r="N289" s="25"/>
      <c r="O289" s="66">
        <f t="shared" si="4"/>
        <v>0</v>
      </c>
      <c r="P289" s="73"/>
      <c r="Q289" s="50"/>
    </row>
    <row r="290" spans="1:17" ht="15.6" x14ac:dyDescent="0.25">
      <c r="A290" s="199"/>
      <c r="B290" s="192"/>
      <c r="C290" s="200"/>
      <c r="D290" s="201"/>
      <c r="E290" s="190"/>
      <c r="F290" s="190"/>
      <c r="G290" s="73"/>
      <c r="H290" s="199"/>
      <c r="I290" s="192"/>
      <c r="J290" s="73"/>
      <c r="K290" s="73"/>
      <c r="L290" s="76"/>
      <c r="M290" s="24"/>
      <c r="N290" s="25"/>
      <c r="O290" s="66">
        <f t="shared" si="4"/>
        <v>0</v>
      </c>
      <c r="P290" s="73"/>
      <c r="Q290" s="50"/>
    </row>
    <row r="291" spans="1:17" ht="15.6" x14ac:dyDescent="0.25">
      <c r="A291" s="199"/>
      <c r="B291" s="192"/>
      <c r="C291" s="200"/>
      <c r="D291" s="201"/>
      <c r="E291" s="190"/>
      <c r="F291" s="190"/>
      <c r="G291" s="73"/>
      <c r="H291" s="199"/>
      <c r="I291" s="192"/>
      <c r="J291" s="73"/>
      <c r="K291" s="73"/>
      <c r="L291" s="76"/>
      <c r="M291" s="24"/>
      <c r="N291" s="25"/>
      <c r="O291" s="66">
        <f t="shared" si="4"/>
        <v>0</v>
      </c>
      <c r="P291" s="73"/>
      <c r="Q291" s="50"/>
    </row>
    <row r="292" spans="1:17" ht="15.6" x14ac:dyDescent="0.25">
      <c r="A292" s="199"/>
      <c r="B292" s="192"/>
      <c r="C292" s="200"/>
      <c r="D292" s="201"/>
      <c r="E292" s="190"/>
      <c r="F292" s="190"/>
      <c r="G292" s="73"/>
      <c r="H292" s="199"/>
      <c r="I292" s="192"/>
      <c r="J292" s="73"/>
      <c r="K292" s="73"/>
      <c r="L292" s="76"/>
      <c r="M292" s="24"/>
      <c r="N292" s="25"/>
      <c r="O292" s="66">
        <f t="shared" si="4"/>
        <v>0</v>
      </c>
      <c r="P292" s="73"/>
      <c r="Q292" s="50"/>
    </row>
    <row r="293" spans="1:17" ht="15.6" x14ac:dyDescent="0.25">
      <c r="A293" s="199"/>
      <c r="B293" s="192"/>
      <c r="C293" s="200"/>
      <c r="D293" s="201"/>
      <c r="E293" s="190"/>
      <c r="F293" s="190"/>
      <c r="G293" s="73"/>
      <c r="H293" s="199"/>
      <c r="I293" s="192"/>
      <c r="J293" s="73"/>
      <c r="K293" s="73"/>
      <c r="L293" s="76"/>
      <c r="M293" s="24"/>
      <c r="N293" s="25"/>
      <c r="O293" s="66">
        <f t="shared" si="4"/>
        <v>0</v>
      </c>
      <c r="P293" s="73"/>
      <c r="Q293" s="50"/>
    </row>
    <row r="294" spans="1:17" ht="15.6" x14ac:dyDescent="0.25">
      <c r="A294" s="199"/>
      <c r="B294" s="192"/>
      <c r="C294" s="200"/>
      <c r="D294" s="201"/>
      <c r="E294" s="190"/>
      <c r="F294" s="190"/>
      <c r="G294" s="73"/>
      <c r="H294" s="199"/>
      <c r="I294" s="192"/>
      <c r="J294" s="73"/>
      <c r="K294" s="73"/>
      <c r="L294" s="76"/>
      <c r="M294" s="24"/>
      <c r="N294" s="25"/>
      <c r="O294" s="66">
        <f t="shared" si="4"/>
        <v>0</v>
      </c>
      <c r="P294" s="73"/>
      <c r="Q294" s="50"/>
    </row>
    <row r="295" spans="1:17" ht="15.6" x14ac:dyDescent="0.25">
      <c r="A295" s="199"/>
      <c r="B295" s="192"/>
      <c r="C295" s="200"/>
      <c r="D295" s="201"/>
      <c r="E295" s="190"/>
      <c r="F295" s="190"/>
      <c r="G295" s="73"/>
      <c r="H295" s="199"/>
      <c r="I295" s="192"/>
      <c r="J295" s="73"/>
      <c r="K295" s="73"/>
      <c r="L295" s="76"/>
      <c r="M295" s="24"/>
      <c r="N295" s="25"/>
      <c r="O295" s="66">
        <f t="shared" si="4"/>
        <v>0</v>
      </c>
      <c r="P295" s="73"/>
      <c r="Q295" s="50"/>
    </row>
    <row r="296" spans="1:17" ht="15.6" x14ac:dyDescent="0.25">
      <c r="A296" s="199"/>
      <c r="B296" s="192"/>
      <c r="C296" s="200"/>
      <c r="D296" s="201"/>
      <c r="E296" s="190"/>
      <c r="F296" s="190"/>
      <c r="G296" s="73"/>
      <c r="H296" s="199"/>
      <c r="I296" s="192"/>
      <c r="J296" s="73"/>
      <c r="K296" s="73"/>
      <c r="L296" s="76"/>
      <c r="M296" s="24"/>
      <c r="N296" s="25"/>
      <c r="O296" s="66">
        <f t="shared" si="4"/>
        <v>0</v>
      </c>
      <c r="P296" s="73"/>
      <c r="Q296" s="50"/>
    </row>
    <row r="297" spans="1:17" ht="15.6" x14ac:dyDescent="0.25">
      <c r="A297" s="199"/>
      <c r="B297" s="192"/>
      <c r="C297" s="200"/>
      <c r="D297" s="201"/>
      <c r="E297" s="190"/>
      <c r="F297" s="190"/>
      <c r="G297" s="73"/>
      <c r="H297" s="199"/>
      <c r="I297" s="192"/>
      <c r="J297" s="73"/>
      <c r="K297" s="73"/>
      <c r="L297" s="76"/>
      <c r="M297" s="24"/>
      <c r="N297" s="25"/>
      <c r="O297" s="66">
        <f t="shared" si="4"/>
        <v>0</v>
      </c>
      <c r="P297" s="73"/>
      <c r="Q297" s="50"/>
    </row>
    <row r="298" spans="1:17" ht="15.6" x14ac:dyDescent="0.25">
      <c r="A298" s="199"/>
      <c r="B298" s="192"/>
      <c r="C298" s="200"/>
      <c r="D298" s="201"/>
      <c r="E298" s="190"/>
      <c r="F298" s="190"/>
      <c r="G298" s="73"/>
      <c r="H298" s="199"/>
      <c r="I298" s="192"/>
      <c r="J298" s="73"/>
      <c r="K298" s="73"/>
      <c r="L298" s="76"/>
      <c r="M298" s="24"/>
      <c r="N298" s="25"/>
      <c r="O298" s="66">
        <f t="shared" si="4"/>
        <v>0</v>
      </c>
      <c r="P298" s="73"/>
      <c r="Q298" s="50"/>
    </row>
    <row r="299" spans="1:17" ht="15.6" x14ac:dyDescent="0.25">
      <c r="A299" s="199"/>
      <c r="B299" s="192"/>
      <c r="C299" s="200"/>
      <c r="D299" s="201"/>
      <c r="E299" s="190"/>
      <c r="F299" s="190"/>
      <c r="G299" s="73"/>
      <c r="H299" s="199"/>
      <c r="I299" s="192"/>
      <c r="J299" s="73"/>
      <c r="K299" s="73"/>
      <c r="L299" s="76"/>
      <c r="M299" s="24"/>
      <c r="N299" s="25"/>
      <c r="O299" s="66">
        <f t="shared" si="4"/>
        <v>0</v>
      </c>
      <c r="P299" s="73"/>
      <c r="Q299" s="50"/>
    </row>
    <row r="300" spans="1:17" ht="15.6" x14ac:dyDescent="0.25">
      <c r="A300" s="199"/>
      <c r="B300" s="192"/>
      <c r="C300" s="200"/>
      <c r="D300" s="201"/>
      <c r="E300" s="190"/>
      <c r="F300" s="190"/>
      <c r="G300" s="73"/>
      <c r="H300" s="199"/>
      <c r="I300" s="192"/>
      <c r="J300" s="73"/>
      <c r="K300" s="73"/>
      <c r="L300" s="76"/>
      <c r="M300" s="24"/>
      <c r="N300" s="25"/>
      <c r="O300" s="66">
        <f t="shared" si="4"/>
        <v>0</v>
      </c>
      <c r="P300" s="73"/>
      <c r="Q300" s="50"/>
    </row>
    <row r="301" spans="1:17" ht="15.6" x14ac:dyDescent="0.25">
      <c r="A301" s="199"/>
      <c r="B301" s="192"/>
      <c r="C301" s="200"/>
      <c r="D301" s="201"/>
      <c r="E301" s="190"/>
      <c r="F301" s="190"/>
      <c r="G301" s="73"/>
      <c r="H301" s="199"/>
      <c r="I301" s="192"/>
      <c r="J301" s="73"/>
      <c r="K301" s="73"/>
      <c r="L301" s="76"/>
      <c r="M301" s="24"/>
      <c r="N301" s="25"/>
      <c r="O301" s="66">
        <f t="shared" si="4"/>
        <v>0</v>
      </c>
      <c r="P301" s="73"/>
      <c r="Q301" s="50"/>
    </row>
    <row r="302" spans="1:17" ht="15.6" x14ac:dyDescent="0.25">
      <c r="A302" s="199"/>
      <c r="B302" s="192"/>
      <c r="C302" s="200"/>
      <c r="D302" s="201"/>
      <c r="E302" s="190"/>
      <c r="F302" s="190"/>
      <c r="G302" s="73"/>
      <c r="H302" s="199"/>
      <c r="I302" s="192"/>
      <c r="J302" s="73"/>
      <c r="K302" s="73"/>
      <c r="L302" s="76"/>
      <c r="M302" s="24"/>
      <c r="N302" s="25"/>
      <c r="O302" s="66">
        <f t="shared" si="4"/>
        <v>0</v>
      </c>
      <c r="P302" s="73"/>
      <c r="Q302" s="50"/>
    </row>
    <row r="303" spans="1:17" ht="15.6" x14ac:dyDescent="0.25">
      <c r="A303" s="199"/>
      <c r="B303" s="192"/>
      <c r="C303" s="200"/>
      <c r="D303" s="201"/>
      <c r="E303" s="190"/>
      <c r="F303" s="190"/>
      <c r="G303" s="73"/>
      <c r="H303" s="199"/>
      <c r="I303" s="192"/>
      <c r="J303" s="73"/>
      <c r="K303" s="73"/>
      <c r="L303" s="76"/>
      <c r="M303" s="24"/>
      <c r="N303" s="25"/>
      <c r="O303" s="66">
        <f t="shared" si="4"/>
        <v>0</v>
      </c>
      <c r="P303" s="73"/>
      <c r="Q303" s="50"/>
    </row>
    <row r="304" spans="1:17" ht="15.6" x14ac:dyDescent="0.25">
      <c r="A304" s="199"/>
      <c r="B304" s="192"/>
      <c r="C304" s="200"/>
      <c r="D304" s="201"/>
      <c r="E304" s="190"/>
      <c r="F304" s="190"/>
      <c r="G304" s="73"/>
      <c r="H304" s="199"/>
      <c r="I304" s="192"/>
      <c r="J304" s="73"/>
      <c r="K304" s="73"/>
      <c r="L304" s="76"/>
      <c r="M304" s="24"/>
      <c r="N304" s="25"/>
      <c r="O304" s="66">
        <f t="shared" si="4"/>
        <v>0</v>
      </c>
      <c r="P304" s="73"/>
      <c r="Q304" s="50"/>
    </row>
    <row r="305" spans="1:17" ht="15.6" x14ac:dyDescent="0.25">
      <c r="A305" s="199"/>
      <c r="B305" s="192"/>
      <c r="C305" s="200"/>
      <c r="D305" s="201"/>
      <c r="E305" s="190"/>
      <c r="F305" s="190"/>
      <c r="G305" s="73"/>
      <c r="H305" s="199"/>
      <c r="I305" s="192"/>
      <c r="J305" s="73"/>
      <c r="K305" s="73"/>
      <c r="L305" s="76"/>
      <c r="M305" s="24"/>
      <c r="N305" s="25"/>
      <c r="O305" s="66">
        <f t="shared" si="4"/>
        <v>0</v>
      </c>
      <c r="P305" s="73"/>
      <c r="Q305" s="50"/>
    </row>
    <row r="306" spans="1:17" ht="15.6" x14ac:dyDescent="0.25">
      <c r="A306" s="199"/>
      <c r="B306" s="192"/>
      <c r="C306" s="200"/>
      <c r="D306" s="201"/>
      <c r="E306" s="190"/>
      <c r="F306" s="190"/>
      <c r="G306" s="73"/>
      <c r="H306" s="199"/>
      <c r="I306" s="192"/>
      <c r="J306" s="73"/>
      <c r="K306" s="73"/>
      <c r="L306" s="76"/>
      <c r="M306" s="24"/>
      <c r="N306" s="25"/>
      <c r="O306" s="66">
        <f t="shared" si="4"/>
        <v>0</v>
      </c>
      <c r="P306" s="73"/>
      <c r="Q306" s="50"/>
    </row>
    <row r="307" spans="1:17" ht="15.6" x14ac:dyDescent="0.25">
      <c r="A307" s="199"/>
      <c r="B307" s="192"/>
      <c r="C307" s="200"/>
      <c r="D307" s="201"/>
      <c r="E307" s="190"/>
      <c r="F307" s="190"/>
      <c r="G307" s="73"/>
      <c r="H307" s="199"/>
      <c r="I307" s="192"/>
      <c r="J307" s="73"/>
      <c r="K307" s="73"/>
      <c r="L307" s="76"/>
      <c r="M307" s="24"/>
      <c r="N307" s="25"/>
      <c r="O307" s="66">
        <f t="shared" si="4"/>
        <v>0</v>
      </c>
      <c r="P307" s="73"/>
      <c r="Q307" s="50"/>
    </row>
    <row r="308" spans="1:17" ht="15.6" x14ac:dyDescent="0.25">
      <c r="A308" s="199"/>
      <c r="B308" s="192"/>
      <c r="C308" s="200"/>
      <c r="D308" s="201"/>
      <c r="E308" s="190"/>
      <c r="F308" s="190"/>
      <c r="G308" s="73"/>
      <c r="H308" s="199"/>
      <c r="I308" s="192"/>
      <c r="J308" s="73"/>
      <c r="K308" s="73"/>
      <c r="L308" s="76"/>
      <c r="M308" s="24"/>
      <c r="N308" s="25"/>
      <c r="O308" s="66">
        <f t="shared" si="4"/>
        <v>0</v>
      </c>
      <c r="P308" s="73"/>
      <c r="Q308" s="50"/>
    </row>
    <row r="309" spans="1:17" ht="15.6" x14ac:dyDescent="0.25">
      <c r="A309" s="199"/>
      <c r="B309" s="192"/>
      <c r="C309" s="200"/>
      <c r="D309" s="201"/>
      <c r="E309" s="190"/>
      <c r="F309" s="190"/>
      <c r="G309" s="73"/>
      <c r="H309" s="199"/>
      <c r="I309" s="192"/>
      <c r="J309" s="73"/>
      <c r="K309" s="73"/>
      <c r="L309" s="76"/>
      <c r="M309" s="24"/>
      <c r="N309" s="25"/>
      <c r="O309" s="66">
        <f t="shared" si="4"/>
        <v>0</v>
      </c>
      <c r="P309" s="73"/>
      <c r="Q309" s="50"/>
    </row>
    <row r="310" spans="1:17" ht="15.6" x14ac:dyDescent="0.25">
      <c r="A310" s="199"/>
      <c r="B310" s="192"/>
      <c r="C310" s="200"/>
      <c r="D310" s="201"/>
      <c r="E310" s="190"/>
      <c r="F310" s="190"/>
      <c r="G310" s="73"/>
      <c r="H310" s="199"/>
      <c r="I310" s="192"/>
      <c r="J310" s="73"/>
      <c r="K310" s="73"/>
      <c r="L310" s="76"/>
      <c r="M310" s="24"/>
      <c r="N310" s="25"/>
      <c r="O310" s="66">
        <f t="shared" si="4"/>
        <v>0</v>
      </c>
      <c r="P310" s="73"/>
      <c r="Q310" s="50"/>
    </row>
    <row r="311" spans="1:17" ht="15.6" x14ac:dyDescent="0.25">
      <c r="A311" s="199"/>
      <c r="B311" s="192"/>
      <c r="C311" s="200"/>
      <c r="D311" s="201"/>
      <c r="E311" s="190"/>
      <c r="F311" s="190"/>
      <c r="G311" s="73"/>
      <c r="H311" s="199"/>
      <c r="I311" s="192"/>
      <c r="J311" s="73"/>
      <c r="K311" s="73"/>
      <c r="L311" s="76"/>
      <c r="M311" s="24"/>
      <c r="N311" s="25"/>
      <c r="O311" s="66">
        <f t="shared" si="4"/>
        <v>0</v>
      </c>
      <c r="P311" s="73"/>
      <c r="Q311" s="50"/>
    </row>
    <row r="312" spans="1:17" ht="15.6" x14ac:dyDescent="0.25">
      <c r="A312" s="199"/>
      <c r="B312" s="192"/>
      <c r="C312" s="200"/>
      <c r="D312" s="201"/>
      <c r="E312" s="190"/>
      <c r="F312" s="190"/>
      <c r="G312" s="73"/>
      <c r="H312" s="199"/>
      <c r="I312" s="192"/>
      <c r="J312" s="73"/>
      <c r="K312" s="73"/>
      <c r="L312" s="76"/>
      <c r="M312" s="24"/>
      <c r="N312" s="25"/>
      <c r="O312" s="66">
        <f t="shared" si="4"/>
        <v>0</v>
      </c>
      <c r="P312" s="73"/>
      <c r="Q312" s="50"/>
    </row>
    <row r="313" spans="1:17" ht="15.6" x14ac:dyDescent="0.25">
      <c r="A313" s="199"/>
      <c r="B313" s="192"/>
      <c r="C313" s="200"/>
      <c r="D313" s="201"/>
      <c r="E313" s="190"/>
      <c r="F313" s="190"/>
      <c r="G313" s="73"/>
      <c r="H313" s="199"/>
      <c r="I313" s="192"/>
      <c r="J313" s="73"/>
      <c r="K313" s="73"/>
      <c r="L313" s="76"/>
      <c r="M313" s="24"/>
      <c r="N313" s="25"/>
      <c r="O313" s="66">
        <f t="shared" si="4"/>
        <v>0</v>
      </c>
      <c r="P313" s="73"/>
      <c r="Q313" s="50"/>
    </row>
    <row r="314" spans="1:17" ht="15.6" x14ac:dyDescent="0.25">
      <c r="A314" s="199"/>
      <c r="B314" s="192"/>
      <c r="C314" s="200"/>
      <c r="D314" s="201"/>
      <c r="E314" s="190"/>
      <c r="F314" s="190"/>
      <c r="G314" s="73"/>
      <c r="H314" s="199"/>
      <c r="I314" s="192"/>
      <c r="J314" s="73"/>
      <c r="K314" s="73"/>
      <c r="L314" s="76"/>
      <c r="M314" s="24"/>
      <c r="N314" s="25"/>
      <c r="O314" s="66">
        <f t="shared" si="4"/>
        <v>0</v>
      </c>
      <c r="P314" s="73"/>
      <c r="Q314" s="50"/>
    </row>
    <row r="315" spans="1:17" ht="15.6" x14ac:dyDescent="0.25">
      <c r="A315" s="199"/>
      <c r="B315" s="192"/>
      <c r="C315" s="200"/>
      <c r="D315" s="201"/>
      <c r="E315" s="190"/>
      <c r="F315" s="190"/>
      <c r="G315" s="73"/>
      <c r="H315" s="199"/>
      <c r="I315" s="192"/>
      <c r="J315" s="73"/>
      <c r="K315" s="73"/>
      <c r="L315" s="76"/>
      <c r="M315" s="24"/>
      <c r="N315" s="25"/>
      <c r="O315" s="66">
        <f t="shared" si="4"/>
        <v>0</v>
      </c>
      <c r="P315" s="73"/>
      <c r="Q315" s="50"/>
    </row>
    <row r="316" spans="1:17" ht="15.6" x14ac:dyDescent="0.25">
      <c r="A316" s="199"/>
      <c r="B316" s="192"/>
      <c r="C316" s="200"/>
      <c r="D316" s="201"/>
      <c r="E316" s="190"/>
      <c r="F316" s="190"/>
      <c r="G316" s="73"/>
      <c r="H316" s="199"/>
      <c r="I316" s="192"/>
      <c r="J316" s="73"/>
      <c r="K316" s="73"/>
      <c r="L316" s="76"/>
      <c r="M316" s="24"/>
      <c r="N316" s="25"/>
      <c r="O316" s="66">
        <f t="shared" si="4"/>
        <v>0</v>
      </c>
      <c r="P316" s="73"/>
      <c r="Q316" s="50"/>
    </row>
    <row r="317" spans="1:17" ht="15.6" x14ac:dyDescent="0.25">
      <c r="A317" s="199"/>
      <c r="B317" s="192"/>
      <c r="C317" s="200"/>
      <c r="D317" s="201"/>
      <c r="E317" s="190"/>
      <c r="F317" s="190"/>
      <c r="G317" s="73"/>
      <c r="H317" s="199"/>
      <c r="I317" s="192"/>
      <c r="J317" s="73"/>
      <c r="K317" s="73"/>
      <c r="L317" s="76"/>
      <c r="M317" s="24"/>
      <c r="N317" s="25"/>
      <c r="O317" s="66">
        <f t="shared" si="4"/>
        <v>0</v>
      </c>
      <c r="P317" s="73"/>
      <c r="Q317" s="50"/>
    </row>
    <row r="318" spans="1:17" ht="15.6" x14ac:dyDescent="0.25">
      <c r="A318" s="199"/>
      <c r="B318" s="192"/>
      <c r="C318" s="200"/>
      <c r="D318" s="201"/>
      <c r="E318" s="190"/>
      <c r="F318" s="190"/>
      <c r="G318" s="73"/>
      <c r="H318" s="199"/>
      <c r="I318" s="192"/>
      <c r="J318" s="73"/>
      <c r="K318" s="73"/>
      <c r="L318" s="76"/>
      <c r="M318" s="24"/>
      <c r="N318" s="25"/>
      <c r="O318" s="66">
        <f t="shared" si="4"/>
        <v>0</v>
      </c>
      <c r="P318" s="73"/>
      <c r="Q318" s="50"/>
    </row>
    <row r="319" spans="1:17" ht="15.6" x14ac:dyDescent="0.25">
      <c r="A319" s="199"/>
      <c r="B319" s="192"/>
      <c r="C319" s="200"/>
      <c r="D319" s="201"/>
      <c r="E319" s="190"/>
      <c r="F319" s="190"/>
      <c r="G319" s="73"/>
      <c r="H319" s="199"/>
      <c r="I319" s="192"/>
      <c r="J319" s="73"/>
      <c r="K319" s="73"/>
      <c r="L319" s="76"/>
      <c r="M319" s="24"/>
      <c r="N319" s="25"/>
      <c r="O319" s="66">
        <f t="shared" si="4"/>
        <v>0</v>
      </c>
      <c r="P319" s="73"/>
      <c r="Q319" s="50"/>
    </row>
    <row r="320" spans="1:17" ht="15.6" x14ac:dyDescent="0.25">
      <c r="A320" s="199"/>
      <c r="B320" s="192"/>
      <c r="C320" s="200"/>
      <c r="D320" s="201"/>
      <c r="E320" s="190"/>
      <c r="F320" s="190"/>
      <c r="G320" s="73"/>
      <c r="H320" s="199"/>
      <c r="I320" s="192"/>
      <c r="J320" s="73"/>
      <c r="K320" s="73"/>
      <c r="L320" s="76"/>
      <c r="M320" s="24"/>
      <c r="N320" s="25"/>
      <c r="O320" s="66">
        <f t="shared" si="4"/>
        <v>0</v>
      </c>
      <c r="P320" s="73"/>
      <c r="Q320" s="50"/>
    </row>
    <row r="321" spans="1:17" ht="15.6" x14ac:dyDescent="0.25">
      <c r="A321" s="199"/>
      <c r="B321" s="192"/>
      <c r="C321" s="200"/>
      <c r="D321" s="201"/>
      <c r="E321" s="190"/>
      <c r="F321" s="190"/>
      <c r="G321" s="73"/>
      <c r="H321" s="199"/>
      <c r="I321" s="192"/>
      <c r="J321" s="73"/>
      <c r="K321" s="73"/>
      <c r="L321" s="76"/>
      <c r="M321" s="24"/>
      <c r="N321" s="25"/>
      <c r="O321" s="66">
        <f t="shared" si="4"/>
        <v>0</v>
      </c>
      <c r="P321" s="73"/>
      <c r="Q321" s="50"/>
    </row>
    <row r="322" spans="1:17" ht="15.6" x14ac:dyDescent="0.25">
      <c r="A322" s="199"/>
      <c r="B322" s="192"/>
      <c r="C322" s="200"/>
      <c r="D322" s="201"/>
      <c r="E322" s="190"/>
      <c r="F322" s="190"/>
      <c r="G322" s="73"/>
      <c r="H322" s="199"/>
      <c r="I322" s="192"/>
      <c r="J322" s="73"/>
      <c r="K322" s="73"/>
      <c r="L322" s="76"/>
      <c r="M322" s="24"/>
      <c r="N322" s="25"/>
      <c r="O322" s="66">
        <f t="shared" si="4"/>
        <v>0</v>
      </c>
      <c r="P322" s="73"/>
      <c r="Q322" s="50"/>
    </row>
    <row r="323" spans="1:17" ht="15.6" x14ac:dyDescent="0.25">
      <c r="A323" s="199"/>
      <c r="B323" s="192"/>
      <c r="C323" s="200"/>
      <c r="D323" s="201"/>
      <c r="E323" s="190"/>
      <c r="F323" s="190"/>
      <c r="G323" s="73"/>
      <c r="H323" s="199"/>
      <c r="I323" s="192"/>
      <c r="J323" s="73"/>
      <c r="K323" s="73"/>
      <c r="L323" s="76"/>
      <c r="M323" s="24"/>
      <c r="N323" s="25"/>
      <c r="O323" s="66">
        <f t="shared" ref="O323:O336" si="5">$M323*$N323</f>
        <v>0</v>
      </c>
      <c r="P323" s="73"/>
      <c r="Q323" s="50"/>
    </row>
    <row r="324" spans="1:17" ht="15.6" x14ac:dyDescent="0.25">
      <c r="A324" s="199"/>
      <c r="B324" s="192"/>
      <c r="C324" s="200"/>
      <c r="D324" s="201"/>
      <c r="E324" s="190"/>
      <c r="F324" s="190"/>
      <c r="G324" s="73"/>
      <c r="H324" s="199"/>
      <c r="I324" s="192"/>
      <c r="J324" s="73"/>
      <c r="K324" s="73"/>
      <c r="L324" s="76"/>
      <c r="M324" s="24"/>
      <c r="N324" s="25"/>
      <c r="O324" s="66">
        <f t="shared" si="5"/>
        <v>0</v>
      </c>
      <c r="P324" s="73"/>
      <c r="Q324" s="50"/>
    </row>
    <row r="325" spans="1:17" ht="15.6" x14ac:dyDescent="0.25">
      <c r="A325" s="199"/>
      <c r="B325" s="192"/>
      <c r="C325" s="200"/>
      <c r="D325" s="201"/>
      <c r="E325" s="190"/>
      <c r="F325" s="190"/>
      <c r="G325" s="73"/>
      <c r="H325" s="199"/>
      <c r="I325" s="192"/>
      <c r="J325" s="73"/>
      <c r="K325" s="73"/>
      <c r="L325" s="76"/>
      <c r="M325" s="24"/>
      <c r="N325" s="25"/>
      <c r="O325" s="66">
        <f t="shared" si="5"/>
        <v>0</v>
      </c>
      <c r="P325" s="73"/>
      <c r="Q325" s="50"/>
    </row>
    <row r="326" spans="1:17" ht="15.6" x14ac:dyDescent="0.25">
      <c r="A326" s="199"/>
      <c r="B326" s="192"/>
      <c r="C326" s="200"/>
      <c r="D326" s="201"/>
      <c r="E326" s="190"/>
      <c r="F326" s="190"/>
      <c r="G326" s="73"/>
      <c r="H326" s="199"/>
      <c r="I326" s="192"/>
      <c r="J326" s="73"/>
      <c r="K326" s="73"/>
      <c r="L326" s="76"/>
      <c r="M326" s="24"/>
      <c r="N326" s="25"/>
      <c r="O326" s="66">
        <f t="shared" si="5"/>
        <v>0</v>
      </c>
      <c r="P326" s="73"/>
      <c r="Q326" s="50"/>
    </row>
    <row r="327" spans="1:17" ht="15.6" x14ac:dyDescent="0.25">
      <c r="A327" s="199"/>
      <c r="B327" s="192"/>
      <c r="C327" s="200"/>
      <c r="D327" s="201"/>
      <c r="E327" s="190"/>
      <c r="F327" s="190"/>
      <c r="G327" s="73"/>
      <c r="H327" s="199"/>
      <c r="I327" s="192"/>
      <c r="J327" s="73"/>
      <c r="K327" s="73"/>
      <c r="L327" s="76"/>
      <c r="M327" s="24"/>
      <c r="N327" s="25"/>
      <c r="O327" s="66">
        <f t="shared" si="5"/>
        <v>0</v>
      </c>
      <c r="P327" s="73"/>
      <c r="Q327" s="50"/>
    </row>
    <row r="328" spans="1:17" ht="15.6" x14ac:dyDescent="0.25">
      <c r="A328" s="199"/>
      <c r="B328" s="192"/>
      <c r="C328" s="200"/>
      <c r="D328" s="201"/>
      <c r="E328" s="190"/>
      <c r="F328" s="190"/>
      <c r="G328" s="73"/>
      <c r="H328" s="199"/>
      <c r="I328" s="192"/>
      <c r="J328" s="73"/>
      <c r="K328" s="73"/>
      <c r="L328" s="76"/>
      <c r="M328" s="24"/>
      <c r="N328" s="25"/>
      <c r="O328" s="66">
        <f t="shared" si="5"/>
        <v>0</v>
      </c>
      <c r="P328" s="73"/>
      <c r="Q328" s="50"/>
    </row>
    <row r="329" spans="1:17" ht="15.6" x14ac:dyDescent="0.25">
      <c r="A329" s="199"/>
      <c r="B329" s="192"/>
      <c r="C329" s="200"/>
      <c r="D329" s="201"/>
      <c r="E329" s="190"/>
      <c r="F329" s="190"/>
      <c r="G329" s="73"/>
      <c r="H329" s="199"/>
      <c r="I329" s="192"/>
      <c r="J329" s="73"/>
      <c r="K329" s="73"/>
      <c r="L329" s="76"/>
      <c r="M329" s="24"/>
      <c r="N329" s="25"/>
      <c r="O329" s="66">
        <f t="shared" si="5"/>
        <v>0</v>
      </c>
      <c r="P329" s="73"/>
      <c r="Q329" s="50"/>
    </row>
    <row r="330" spans="1:17" ht="15.6" x14ac:dyDescent="0.25">
      <c r="A330" s="199"/>
      <c r="B330" s="192"/>
      <c r="C330" s="200"/>
      <c r="D330" s="201"/>
      <c r="E330" s="190"/>
      <c r="F330" s="190"/>
      <c r="G330" s="73"/>
      <c r="H330" s="199"/>
      <c r="I330" s="192"/>
      <c r="J330" s="73"/>
      <c r="K330" s="73"/>
      <c r="L330" s="76"/>
      <c r="M330" s="24"/>
      <c r="N330" s="25"/>
      <c r="O330" s="66">
        <f t="shared" si="5"/>
        <v>0</v>
      </c>
      <c r="P330" s="73"/>
      <c r="Q330" s="50"/>
    </row>
    <row r="331" spans="1:17" ht="15.6" x14ac:dyDescent="0.25">
      <c r="A331" s="199"/>
      <c r="B331" s="192"/>
      <c r="C331" s="200"/>
      <c r="D331" s="201"/>
      <c r="E331" s="190"/>
      <c r="F331" s="190"/>
      <c r="G331" s="73"/>
      <c r="H331" s="199"/>
      <c r="I331" s="192"/>
      <c r="J331" s="73"/>
      <c r="K331" s="73"/>
      <c r="L331" s="76"/>
      <c r="M331" s="24"/>
      <c r="N331" s="25"/>
      <c r="O331" s="66">
        <f t="shared" si="5"/>
        <v>0</v>
      </c>
      <c r="P331" s="73"/>
      <c r="Q331" s="50"/>
    </row>
    <row r="332" spans="1:17" ht="15.6" x14ac:dyDescent="0.25">
      <c r="A332" s="199"/>
      <c r="B332" s="192"/>
      <c r="C332" s="200"/>
      <c r="D332" s="201"/>
      <c r="E332" s="190"/>
      <c r="F332" s="190"/>
      <c r="G332" s="73"/>
      <c r="H332" s="199"/>
      <c r="I332" s="192"/>
      <c r="J332" s="73"/>
      <c r="K332" s="73"/>
      <c r="L332" s="76"/>
      <c r="M332" s="24"/>
      <c r="N332" s="25"/>
      <c r="O332" s="66">
        <f t="shared" si="5"/>
        <v>0</v>
      </c>
      <c r="P332" s="73"/>
      <c r="Q332" s="50"/>
    </row>
    <row r="333" spans="1:17" ht="15.6" x14ac:dyDescent="0.25">
      <c r="A333" s="199"/>
      <c r="B333" s="192"/>
      <c r="C333" s="200"/>
      <c r="D333" s="201"/>
      <c r="E333" s="190"/>
      <c r="F333" s="190"/>
      <c r="G333" s="73"/>
      <c r="H333" s="199"/>
      <c r="I333" s="192"/>
      <c r="J333" s="73"/>
      <c r="K333" s="73"/>
      <c r="L333" s="76"/>
      <c r="M333" s="24"/>
      <c r="N333" s="25"/>
      <c r="O333" s="66">
        <f t="shared" si="5"/>
        <v>0</v>
      </c>
      <c r="P333" s="73"/>
      <c r="Q333" s="50"/>
    </row>
    <row r="334" spans="1:17" ht="15.6" x14ac:dyDescent="0.25">
      <c r="A334" s="199"/>
      <c r="B334" s="192"/>
      <c r="C334" s="200"/>
      <c r="D334" s="201"/>
      <c r="E334" s="190"/>
      <c r="F334" s="190"/>
      <c r="G334" s="73"/>
      <c r="H334" s="199"/>
      <c r="I334" s="192"/>
      <c r="J334" s="73"/>
      <c r="K334" s="73"/>
      <c r="L334" s="76"/>
      <c r="M334" s="24"/>
      <c r="N334" s="25"/>
      <c r="O334" s="66">
        <f t="shared" si="5"/>
        <v>0</v>
      </c>
      <c r="P334" s="73"/>
      <c r="Q334" s="50"/>
    </row>
    <row r="335" spans="1:17" ht="15.6" x14ac:dyDescent="0.25">
      <c r="A335" s="199"/>
      <c r="B335" s="192"/>
      <c r="C335" s="200"/>
      <c r="D335" s="201"/>
      <c r="E335" s="190"/>
      <c r="F335" s="190"/>
      <c r="G335" s="73"/>
      <c r="H335" s="199"/>
      <c r="I335" s="192"/>
      <c r="J335" s="73"/>
      <c r="K335" s="73"/>
      <c r="L335" s="76"/>
      <c r="M335" s="24"/>
      <c r="N335" s="25"/>
      <c r="O335" s="66">
        <f t="shared" si="5"/>
        <v>0</v>
      </c>
      <c r="P335" s="73"/>
      <c r="Q335" s="50"/>
    </row>
    <row r="336" spans="1:17" ht="15.6" x14ac:dyDescent="0.25">
      <c r="A336" s="199"/>
      <c r="B336" s="192"/>
      <c r="C336" s="200"/>
      <c r="D336" s="201"/>
      <c r="E336" s="190"/>
      <c r="F336" s="190"/>
      <c r="G336" s="73"/>
      <c r="H336" s="199"/>
      <c r="I336" s="192"/>
      <c r="J336" s="73"/>
      <c r="K336" s="73"/>
      <c r="L336" s="76"/>
      <c r="M336" s="24"/>
      <c r="N336" s="25"/>
      <c r="O336" s="66">
        <f t="shared" si="5"/>
        <v>0</v>
      </c>
      <c r="P336" s="73"/>
      <c r="Q336" s="50"/>
    </row>
  </sheetData>
  <autoFilter ref="A2:T336" xr:uid="{AD130B54-5D72-4646-AE5E-5D87C588DA40}">
    <filterColumn colId="0" showButton="0">
      <filters blank="1">
        <filter val="Miscellaneous"/>
      </filters>
    </filterColumn>
    <filterColumn colId="2" showButton="0"/>
    <filterColumn colId="4" showButton="0"/>
    <filterColumn colId="7" showButton="0"/>
  </autoFilter>
  <dataConsolidate/>
  <mergeCells count="1286">
    <mergeCell ref="A335:B335"/>
    <mergeCell ref="C335:D335"/>
    <mergeCell ref="E335:F335"/>
    <mergeCell ref="H335:I335"/>
    <mergeCell ref="A336:B336"/>
    <mergeCell ref="C336:D336"/>
    <mergeCell ref="E336:F336"/>
    <mergeCell ref="H336:I336"/>
    <mergeCell ref="A333:B333"/>
    <mergeCell ref="C333:D333"/>
    <mergeCell ref="E333:F333"/>
    <mergeCell ref="H333:I333"/>
    <mergeCell ref="A334:B334"/>
    <mergeCell ref="C334:D334"/>
    <mergeCell ref="E334:F334"/>
    <mergeCell ref="H334:I334"/>
    <mergeCell ref="A331:B331"/>
    <mergeCell ref="C331:D331"/>
    <mergeCell ref="E331:F331"/>
    <mergeCell ref="H331:I331"/>
    <mergeCell ref="A332:B332"/>
    <mergeCell ref="C332:D332"/>
    <mergeCell ref="E332:F332"/>
    <mergeCell ref="H332:I332"/>
    <mergeCell ref="A329:B329"/>
    <mergeCell ref="C329:D329"/>
    <mergeCell ref="E329:F329"/>
    <mergeCell ref="H329:I329"/>
    <mergeCell ref="A330:B330"/>
    <mergeCell ref="C330:D330"/>
    <mergeCell ref="E330:F330"/>
    <mergeCell ref="H330:I330"/>
    <mergeCell ref="A327:B327"/>
    <mergeCell ref="C327:D327"/>
    <mergeCell ref="E327:F327"/>
    <mergeCell ref="H327:I327"/>
    <mergeCell ref="A328:B328"/>
    <mergeCell ref="C328:D328"/>
    <mergeCell ref="E328:F328"/>
    <mergeCell ref="H328:I328"/>
    <mergeCell ref="A325:B325"/>
    <mergeCell ref="C325:D325"/>
    <mergeCell ref="E325:F325"/>
    <mergeCell ref="H325:I325"/>
    <mergeCell ref="A326:B326"/>
    <mergeCell ref="C326:D326"/>
    <mergeCell ref="E326:F326"/>
    <mergeCell ref="H326:I326"/>
    <mergeCell ref="A323:B323"/>
    <mergeCell ref="C323:D323"/>
    <mergeCell ref="E323:F323"/>
    <mergeCell ref="H323:I323"/>
    <mergeCell ref="A324:B324"/>
    <mergeCell ref="C324:D324"/>
    <mergeCell ref="E324:F324"/>
    <mergeCell ref="H324:I324"/>
    <mergeCell ref="A321:B321"/>
    <mergeCell ref="C321:D321"/>
    <mergeCell ref="E321:F321"/>
    <mergeCell ref="H321:I321"/>
    <mergeCell ref="A322:B322"/>
    <mergeCell ref="C322:D322"/>
    <mergeCell ref="E322:F322"/>
    <mergeCell ref="H322:I322"/>
    <mergeCell ref="A319:B319"/>
    <mergeCell ref="C319:D319"/>
    <mergeCell ref="E319:F319"/>
    <mergeCell ref="H319:I319"/>
    <mergeCell ref="A320:B320"/>
    <mergeCell ref="C320:D320"/>
    <mergeCell ref="E320:F320"/>
    <mergeCell ref="H320:I320"/>
    <mergeCell ref="A317:B317"/>
    <mergeCell ref="C317:D317"/>
    <mergeCell ref="E317:F317"/>
    <mergeCell ref="H317:I317"/>
    <mergeCell ref="A318:B318"/>
    <mergeCell ref="C318:D318"/>
    <mergeCell ref="E318:F318"/>
    <mergeCell ref="H318:I318"/>
    <mergeCell ref="A315:B315"/>
    <mergeCell ref="C315:D315"/>
    <mergeCell ref="E315:F315"/>
    <mergeCell ref="H315:I315"/>
    <mergeCell ref="A316:B316"/>
    <mergeCell ref="C316:D316"/>
    <mergeCell ref="E316:F316"/>
    <mergeCell ref="H316:I316"/>
    <mergeCell ref="A313:B313"/>
    <mergeCell ref="C313:D313"/>
    <mergeCell ref="E313:F313"/>
    <mergeCell ref="H313:I313"/>
    <mergeCell ref="A314:B314"/>
    <mergeCell ref="C314:D314"/>
    <mergeCell ref="E314:F314"/>
    <mergeCell ref="H314:I314"/>
    <mergeCell ref="A311:B311"/>
    <mergeCell ref="C311:D311"/>
    <mergeCell ref="E311:F311"/>
    <mergeCell ref="H311:I311"/>
    <mergeCell ref="A312:B312"/>
    <mergeCell ref="C312:D312"/>
    <mergeCell ref="E312:F312"/>
    <mergeCell ref="H312:I312"/>
    <mergeCell ref="A309:B309"/>
    <mergeCell ref="C309:D309"/>
    <mergeCell ref="E309:F309"/>
    <mergeCell ref="H309:I309"/>
    <mergeCell ref="A310:B310"/>
    <mergeCell ref="C310:D310"/>
    <mergeCell ref="E310:F310"/>
    <mergeCell ref="H310:I310"/>
    <mergeCell ref="A307:B307"/>
    <mergeCell ref="C307:D307"/>
    <mergeCell ref="E307:F307"/>
    <mergeCell ref="H307:I307"/>
    <mergeCell ref="A308:B308"/>
    <mergeCell ref="C308:D308"/>
    <mergeCell ref="E308:F308"/>
    <mergeCell ref="H308:I308"/>
    <mergeCell ref="A305:B305"/>
    <mergeCell ref="C305:D305"/>
    <mergeCell ref="E305:F305"/>
    <mergeCell ref="H305:I305"/>
    <mergeCell ref="A306:B306"/>
    <mergeCell ref="C306:D306"/>
    <mergeCell ref="E306:F306"/>
    <mergeCell ref="H306:I306"/>
    <mergeCell ref="A303:B303"/>
    <mergeCell ref="C303:D303"/>
    <mergeCell ref="E303:F303"/>
    <mergeCell ref="H303:I303"/>
    <mergeCell ref="A304:B304"/>
    <mergeCell ref="C304:D304"/>
    <mergeCell ref="E304:F304"/>
    <mergeCell ref="H304:I304"/>
    <mergeCell ref="A301:B301"/>
    <mergeCell ref="C301:D301"/>
    <mergeCell ref="E301:F301"/>
    <mergeCell ref="H301:I301"/>
    <mergeCell ref="A302:B302"/>
    <mergeCell ref="C302:D302"/>
    <mergeCell ref="E302:F302"/>
    <mergeCell ref="H302:I302"/>
    <mergeCell ref="A299:B299"/>
    <mergeCell ref="C299:D299"/>
    <mergeCell ref="E299:F299"/>
    <mergeCell ref="H299:I299"/>
    <mergeCell ref="A300:B300"/>
    <mergeCell ref="C300:D300"/>
    <mergeCell ref="E300:F300"/>
    <mergeCell ref="H300:I300"/>
    <mergeCell ref="A297:B297"/>
    <mergeCell ref="C297:D297"/>
    <mergeCell ref="E297:F297"/>
    <mergeCell ref="H297:I297"/>
    <mergeCell ref="A298:B298"/>
    <mergeCell ref="C298:D298"/>
    <mergeCell ref="E298:F298"/>
    <mergeCell ref="H298:I298"/>
    <mergeCell ref="A295:B295"/>
    <mergeCell ref="C295:D295"/>
    <mergeCell ref="E295:F295"/>
    <mergeCell ref="H295:I295"/>
    <mergeCell ref="A296:B296"/>
    <mergeCell ref="C296:D296"/>
    <mergeCell ref="E296:F296"/>
    <mergeCell ref="H296:I296"/>
    <mergeCell ref="A293:B293"/>
    <mergeCell ref="C293:D293"/>
    <mergeCell ref="E293:F293"/>
    <mergeCell ref="H293:I293"/>
    <mergeCell ref="A294:B294"/>
    <mergeCell ref="C294:D294"/>
    <mergeCell ref="E294:F294"/>
    <mergeCell ref="H294:I294"/>
    <mergeCell ref="A291:B291"/>
    <mergeCell ref="C291:D291"/>
    <mergeCell ref="E291:F291"/>
    <mergeCell ref="H291:I291"/>
    <mergeCell ref="A292:B292"/>
    <mergeCell ref="C292:D292"/>
    <mergeCell ref="E292:F292"/>
    <mergeCell ref="H292:I292"/>
    <mergeCell ref="A289:B289"/>
    <mergeCell ref="C289:D289"/>
    <mergeCell ref="E289:F289"/>
    <mergeCell ref="H289:I289"/>
    <mergeCell ref="A290:B290"/>
    <mergeCell ref="C290:D290"/>
    <mergeCell ref="E290:F290"/>
    <mergeCell ref="H290:I290"/>
    <mergeCell ref="A287:B287"/>
    <mergeCell ref="C287:D287"/>
    <mergeCell ref="E287:F287"/>
    <mergeCell ref="H287:I287"/>
    <mergeCell ref="A288:B288"/>
    <mergeCell ref="C288:D288"/>
    <mergeCell ref="E288:F288"/>
    <mergeCell ref="H288:I288"/>
    <mergeCell ref="A285:B285"/>
    <mergeCell ref="C285:D285"/>
    <mergeCell ref="E285:F285"/>
    <mergeCell ref="H285:I285"/>
    <mergeCell ref="A286:B286"/>
    <mergeCell ref="C286:D286"/>
    <mergeCell ref="E286:F286"/>
    <mergeCell ref="H286:I286"/>
    <mergeCell ref="A283:B283"/>
    <mergeCell ref="C283:D283"/>
    <mergeCell ref="E283:F283"/>
    <mergeCell ref="H283:I283"/>
    <mergeCell ref="A284:B284"/>
    <mergeCell ref="C284:D284"/>
    <mergeCell ref="E284:F284"/>
    <mergeCell ref="H284:I284"/>
    <mergeCell ref="A281:B281"/>
    <mergeCell ref="C281:D281"/>
    <mergeCell ref="E281:F281"/>
    <mergeCell ref="H281:I281"/>
    <mergeCell ref="A282:B282"/>
    <mergeCell ref="C282:D282"/>
    <mergeCell ref="E282:F282"/>
    <mergeCell ref="H282:I282"/>
    <mergeCell ref="A279:B279"/>
    <mergeCell ref="C279:D279"/>
    <mergeCell ref="E279:F279"/>
    <mergeCell ref="H279:I279"/>
    <mergeCell ref="A280:B280"/>
    <mergeCell ref="C280:D280"/>
    <mergeCell ref="E280:F280"/>
    <mergeCell ref="H280:I280"/>
    <mergeCell ref="A277:B277"/>
    <mergeCell ref="C277:D277"/>
    <mergeCell ref="E277:F277"/>
    <mergeCell ref="H277:I277"/>
    <mergeCell ref="A278:B278"/>
    <mergeCell ref="C278:D278"/>
    <mergeCell ref="E278:F278"/>
    <mergeCell ref="H278:I278"/>
    <mergeCell ref="A275:B275"/>
    <mergeCell ref="C275:D275"/>
    <mergeCell ref="E275:F275"/>
    <mergeCell ref="H275:I275"/>
    <mergeCell ref="A276:B276"/>
    <mergeCell ref="C276:D276"/>
    <mergeCell ref="E276:F276"/>
    <mergeCell ref="H276:I276"/>
    <mergeCell ref="A273:B273"/>
    <mergeCell ref="C273:D273"/>
    <mergeCell ref="E273:F273"/>
    <mergeCell ref="H273:I273"/>
    <mergeCell ref="A274:B274"/>
    <mergeCell ref="C274:D274"/>
    <mergeCell ref="E274:F274"/>
    <mergeCell ref="H274:I274"/>
    <mergeCell ref="A271:B271"/>
    <mergeCell ref="C271:D271"/>
    <mergeCell ref="E271:F271"/>
    <mergeCell ref="H271:I271"/>
    <mergeCell ref="A272:B272"/>
    <mergeCell ref="C272:D272"/>
    <mergeCell ref="E272:F272"/>
    <mergeCell ref="H272:I272"/>
    <mergeCell ref="A269:B269"/>
    <mergeCell ref="C269:D269"/>
    <mergeCell ref="E269:F269"/>
    <mergeCell ref="H269:I269"/>
    <mergeCell ref="A270:B270"/>
    <mergeCell ref="C270:D270"/>
    <mergeCell ref="E270:F270"/>
    <mergeCell ref="H270:I270"/>
    <mergeCell ref="A267:B267"/>
    <mergeCell ref="C267:D267"/>
    <mergeCell ref="E267:F267"/>
    <mergeCell ref="H267:I267"/>
    <mergeCell ref="A268:B268"/>
    <mergeCell ref="C268:D268"/>
    <mergeCell ref="E268:F268"/>
    <mergeCell ref="H268:I268"/>
    <mergeCell ref="A265:B265"/>
    <mergeCell ref="C265:D265"/>
    <mergeCell ref="E265:F265"/>
    <mergeCell ref="H265:I265"/>
    <mergeCell ref="A266:B266"/>
    <mergeCell ref="C266:D266"/>
    <mergeCell ref="E266:F266"/>
    <mergeCell ref="H266:I266"/>
    <mergeCell ref="A263:B263"/>
    <mergeCell ref="C263:D263"/>
    <mergeCell ref="E263:F263"/>
    <mergeCell ref="H263:I263"/>
    <mergeCell ref="A264:B264"/>
    <mergeCell ref="C264:D264"/>
    <mergeCell ref="E264:F264"/>
    <mergeCell ref="H264:I264"/>
    <mergeCell ref="A261:B261"/>
    <mergeCell ref="C261:D261"/>
    <mergeCell ref="E261:F261"/>
    <mergeCell ref="H261:I261"/>
    <mergeCell ref="A262:B262"/>
    <mergeCell ref="C262:D262"/>
    <mergeCell ref="E262:F262"/>
    <mergeCell ref="H262:I262"/>
    <mergeCell ref="A259:B259"/>
    <mergeCell ref="C259:D259"/>
    <mergeCell ref="E259:F259"/>
    <mergeCell ref="H259:I259"/>
    <mergeCell ref="A260:B260"/>
    <mergeCell ref="C260:D260"/>
    <mergeCell ref="E260:F260"/>
    <mergeCell ref="H260:I260"/>
    <mergeCell ref="A257:B257"/>
    <mergeCell ref="C257:D257"/>
    <mergeCell ref="E257:F257"/>
    <mergeCell ref="H257:I257"/>
    <mergeCell ref="A258:B258"/>
    <mergeCell ref="C258:D258"/>
    <mergeCell ref="E258:F258"/>
    <mergeCell ref="H258:I258"/>
    <mergeCell ref="A255:B255"/>
    <mergeCell ref="C255:D255"/>
    <mergeCell ref="E255:F255"/>
    <mergeCell ref="H255:I255"/>
    <mergeCell ref="A256:B256"/>
    <mergeCell ref="C256:D256"/>
    <mergeCell ref="E256:F256"/>
    <mergeCell ref="H256:I256"/>
    <mergeCell ref="A253:B253"/>
    <mergeCell ref="C253:D253"/>
    <mergeCell ref="E253:F253"/>
    <mergeCell ref="H253:I253"/>
    <mergeCell ref="A254:B254"/>
    <mergeCell ref="C254:D254"/>
    <mergeCell ref="E254:F254"/>
    <mergeCell ref="H254:I254"/>
    <mergeCell ref="A251:B251"/>
    <mergeCell ref="C251:D251"/>
    <mergeCell ref="E251:F251"/>
    <mergeCell ref="H251:I251"/>
    <mergeCell ref="A252:B252"/>
    <mergeCell ref="C252:D252"/>
    <mergeCell ref="E252:F252"/>
    <mergeCell ref="H252:I252"/>
    <mergeCell ref="A249:B249"/>
    <mergeCell ref="C249:D249"/>
    <mergeCell ref="E249:F249"/>
    <mergeCell ref="H249:I249"/>
    <mergeCell ref="A250:B250"/>
    <mergeCell ref="C250:D250"/>
    <mergeCell ref="E250:F250"/>
    <mergeCell ref="H250:I250"/>
    <mergeCell ref="A247:B247"/>
    <mergeCell ref="C247:D247"/>
    <mergeCell ref="E247:F247"/>
    <mergeCell ref="H247:I247"/>
    <mergeCell ref="A248:B248"/>
    <mergeCell ref="C248:D248"/>
    <mergeCell ref="E248:F248"/>
    <mergeCell ref="H248:I248"/>
    <mergeCell ref="A245:B245"/>
    <mergeCell ref="C245:D245"/>
    <mergeCell ref="E245:F245"/>
    <mergeCell ref="H245:I245"/>
    <mergeCell ref="A246:B246"/>
    <mergeCell ref="C246:D246"/>
    <mergeCell ref="E246:F246"/>
    <mergeCell ref="H246:I246"/>
    <mergeCell ref="A243:B243"/>
    <mergeCell ref="C243:D243"/>
    <mergeCell ref="E243:F243"/>
    <mergeCell ref="H243:I243"/>
    <mergeCell ref="A244:B244"/>
    <mergeCell ref="C244:D244"/>
    <mergeCell ref="E244:F244"/>
    <mergeCell ref="H244:I244"/>
    <mergeCell ref="A241:B241"/>
    <mergeCell ref="C241:D241"/>
    <mergeCell ref="E241:F241"/>
    <mergeCell ref="H241:I241"/>
    <mergeCell ref="A242:B242"/>
    <mergeCell ref="C242:D242"/>
    <mergeCell ref="E242:F242"/>
    <mergeCell ref="H242:I242"/>
    <mergeCell ref="A239:B239"/>
    <mergeCell ref="C239:D239"/>
    <mergeCell ref="E239:F239"/>
    <mergeCell ref="H239:I239"/>
    <mergeCell ref="A240:B240"/>
    <mergeCell ref="C240:D240"/>
    <mergeCell ref="E240:F240"/>
    <mergeCell ref="H240:I240"/>
    <mergeCell ref="A237:B237"/>
    <mergeCell ref="C237:D237"/>
    <mergeCell ref="E237:F237"/>
    <mergeCell ref="H237:I237"/>
    <mergeCell ref="A238:B238"/>
    <mergeCell ref="C238:D238"/>
    <mergeCell ref="E238:F238"/>
    <mergeCell ref="H238:I238"/>
    <mergeCell ref="A235:B235"/>
    <mergeCell ref="C235:D235"/>
    <mergeCell ref="E235:F235"/>
    <mergeCell ref="H235:I235"/>
    <mergeCell ref="A236:B236"/>
    <mergeCell ref="C236:D236"/>
    <mergeCell ref="E236:F236"/>
    <mergeCell ref="H236:I236"/>
    <mergeCell ref="A233:B233"/>
    <mergeCell ref="C233:D233"/>
    <mergeCell ref="E233:F233"/>
    <mergeCell ref="H233:I233"/>
    <mergeCell ref="A234:B234"/>
    <mergeCell ref="C234:D234"/>
    <mergeCell ref="E234:F234"/>
    <mergeCell ref="H234:I234"/>
    <mergeCell ref="A231:B231"/>
    <mergeCell ref="C231:D231"/>
    <mergeCell ref="E231:F231"/>
    <mergeCell ref="H231:I231"/>
    <mergeCell ref="A232:B232"/>
    <mergeCell ref="C232:D232"/>
    <mergeCell ref="E232:F232"/>
    <mergeCell ref="H232:I232"/>
    <mergeCell ref="A229:B229"/>
    <mergeCell ref="C229:D229"/>
    <mergeCell ref="E229:F229"/>
    <mergeCell ref="H229:I229"/>
    <mergeCell ref="A230:B230"/>
    <mergeCell ref="C230:D230"/>
    <mergeCell ref="E230:F230"/>
    <mergeCell ref="H230:I230"/>
    <mergeCell ref="A227:B227"/>
    <mergeCell ref="C227:D227"/>
    <mergeCell ref="E227:F227"/>
    <mergeCell ref="H227:I227"/>
    <mergeCell ref="A228:B228"/>
    <mergeCell ref="C228:D228"/>
    <mergeCell ref="E228:F228"/>
    <mergeCell ref="H228:I228"/>
    <mergeCell ref="A225:B225"/>
    <mergeCell ref="C225:D225"/>
    <mergeCell ref="E225:F225"/>
    <mergeCell ref="H225:I225"/>
    <mergeCell ref="A226:B226"/>
    <mergeCell ref="C226:D226"/>
    <mergeCell ref="E226:F226"/>
    <mergeCell ref="H226:I226"/>
    <mergeCell ref="A223:B223"/>
    <mergeCell ref="C223:D223"/>
    <mergeCell ref="E223:F223"/>
    <mergeCell ref="H223:I223"/>
    <mergeCell ref="A224:B224"/>
    <mergeCell ref="C224:D224"/>
    <mergeCell ref="E224:F224"/>
    <mergeCell ref="H224:I224"/>
    <mergeCell ref="A221:B221"/>
    <mergeCell ref="C221:D221"/>
    <mergeCell ref="E221:F221"/>
    <mergeCell ref="H221:I221"/>
    <mergeCell ref="A222:B222"/>
    <mergeCell ref="C222:D222"/>
    <mergeCell ref="E222:F222"/>
    <mergeCell ref="H222:I222"/>
    <mergeCell ref="A219:B219"/>
    <mergeCell ref="C219:D219"/>
    <mergeCell ref="E219:F219"/>
    <mergeCell ref="H219:I219"/>
    <mergeCell ref="A220:B220"/>
    <mergeCell ref="C220:D220"/>
    <mergeCell ref="E220:F220"/>
    <mergeCell ref="H220:I220"/>
    <mergeCell ref="A217:B217"/>
    <mergeCell ref="C217:D217"/>
    <mergeCell ref="E217:F217"/>
    <mergeCell ref="H217:I217"/>
    <mergeCell ref="A218:B218"/>
    <mergeCell ref="C218:D218"/>
    <mergeCell ref="E218:F218"/>
    <mergeCell ref="H218:I218"/>
    <mergeCell ref="A215:B215"/>
    <mergeCell ref="C215:D215"/>
    <mergeCell ref="E215:F215"/>
    <mergeCell ref="H215:I215"/>
    <mergeCell ref="A216:B216"/>
    <mergeCell ref="C216:D216"/>
    <mergeCell ref="E216:F216"/>
    <mergeCell ref="H216:I216"/>
    <mergeCell ref="A213:B213"/>
    <mergeCell ref="C213:D213"/>
    <mergeCell ref="E213:F213"/>
    <mergeCell ref="H213:I213"/>
    <mergeCell ref="A214:B214"/>
    <mergeCell ref="C214:D214"/>
    <mergeCell ref="E214:F214"/>
    <mergeCell ref="H214:I214"/>
    <mergeCell ref="A211:B211"/>
    <mergeCell ref="C211:D211"/>
    <mergeCell ref="E211:F211"/>
    <mergeCell ref="H211:I211"/>
    <mergeCell ref="A212:B212"/>
    <mergeCell ref="C212:D212"/>
    <mergeCell ref="E212:F212"/>
    <mergeCell ref="H212:I212"/>
    <mergeCell ref="A209:B209"/>
    <mergeCell ref="C209:D209"/>
    <mergeCell ref="E209:F209"/>
    <mergeCell ref="H209:I209"/>
    <mergeCell ref="A210:B210"/>
    <mergeCell ref="C210:D210"/>
    <mergeCell ref="E210:F210"/>
    <mergeCell ref="H210:I210"/>
    <mergeCell ref="A207:B207"/>
    <mergeCell ref="C207:D207"/>
    <mergeCell ref="E207:F207"/>
    <mergeCell ref="H207:I207"/>
    <mergeCell ref="A208:B208"/>
    <mergeCell ref="C208:D208"/>
    <mergeCell ref="E208:F208"/>
    <mergeCell ref="H208:I208"/>
    <mergeCell ref="A205:B205"/>
    <mergeCell ref="C205:D205"/>
    <mergeCell ref="E205:F205"/>
    <mergeCell ref="H205:I205"/>
    <mergeCell ref="A206:B206"/>
    <mergeCell ref="C206:D206"/>
    <mergeCell ref="E206:F206"/>
    <mergeCell ref="H206:I206"/>
    <mergeCell ref="A203:B203"/>
    <mergeCell ref="C203:D203"/>
    <mergeCell ref="E203:F203"/>
    <mergeCell ref="H203:I203"/>
    <mergeCell ref="A204:B204"/>
    <mergeCell ref="C204:D204"/>
    <mergeCell ref="E204:F204"/>
    <mergeCell ref="H204:I204"/>
    <mergeCell ref="A201:B201"/>
    <mergeCell ref="C201:D201"/>
    <mergeCell ref="E201:F201"/>
    <mergeCell ref="H201:I201"/>
    <mergeCell ref="A202:B202"/>
    <mergeCell ref="C202:D202"/>
    <mergeCell ref="E202:F202"/>
    <mergeCell ref="H202:I202"/>
    <mergeCell ref="A199:B199"/>
    <mergeCell ref="C199:D199"/>
    <mergeCell ref="E199:F199"/>
    <mergeCell ref="H199:I199"/>
    <mergeCell ref="A200:B200"/>
    <mergeCell ref="C200:D200"/>
    <mergeCell ref="E200:F200"/>
    <mergeCell ref="H200:I200"/>
    <mergeCell ref="A197:B197"/>
    <mergeCell ref="C197:D197"/>
    <mergeCell ref="E197:F197"/>
    <mergeCell ref="H197:I197"/>
    <mergeCell ref="A198:B198"/>
    <mergeCell ref="C198:D198"/>
    <mergeCell ref="E198:F198"/>
    <mergeCell ref="H198:I198"/>
    <mergeCell ref="A195:B195"/>
    <mergeCell ref="C195:D195"/>
    <mergeCell ref="E195:F195"/>
    <mergeCell ref="H195:I195"/>
    <mergeCell ref="A196:B196"/>
    <mergeCell ref="C196:D196"/>
    <mergeCell ref="E196:F196"/>
    <mergeCell ref="H196:I196"/>
    <mergeCell ref="A193:B193"/>
    <mergeCell ref="C193:D193"/>
    <mergeCell ref="E193:F193"/>
    <mergeCell ref="H193:I193"/>
    <mergeCell ref="A194:B194"/>
    <mergeCell ref="C194:D194"/>
    <mergeCell ref="E194:F194"/>
    <mergeCell ref="H194:I194"/>
    <mergeCell ref="A191:B191"/>
    <mergeCell ref="C191:D191"/>
    <mergeCell ref="E191:F191"/>
    <mergeCell ref="H191:I191"/>
    <mergeCell ref="A192:B192"/>
    <mergeCell ref="C192:D192"/>
    <mergeCell ref="E192:F192"/>
    <mergeCell ref="H192:I192"/>
    <mergeCell ref="A189:B189"/>
    <mergeCell ref="C189:D189"/>
    <mergeCell ref="E189:F189"/>
    <mergeCell ref="H189:I189"/>
    <mergeCell ref="A190:B190"/>
    <mergeCell ref="C190:D190"/>
    <mergeCell ref="E190:F190"/>
    <mergeCell ref="H190:I190"/>
    <mergeCell ref="A187:B187"/>
    <mergeCell ref="C187:D187"/>
    <mergeCell ref="E187:F187"/>
    <mergeCell ref="H187:I187"/>
    <mergeCell ref="A188:B188"/>
    <mergeCell ref="C188:D188"/>
    <mergeCell ref="E188:F188"/>
    <mergeCell ref="H188:I188"/>
    <mergeCell ref="A185:B185"/>
    <mergeCell ref="C185:D185"/>
    <mergeCell ref="E185:F185"/>
    <mergeCell ref="H185:I185"/>
    <mergeCell ref="A186:B186"/>
    <mergeCell ref="C186:D186"/>
    <mergeCell ref="E186:F186"/>
    <mergeCell ref="H186:I186"/>
    <mergeCell ref="A183:B183"/>
    <mergeCell ref="C183:D183"/>
    <mergeCell ref="E183:F183"/>
    <mergeCell ref="H183:I183"/>
    <mergeCell ref="A184:B184"/>
    <mergeCell ref="C184:D184"/>
    <mergeCell ref="E184:F184"/>
    <mergeCell ref="H184:I184"/>
    <mergeCell ref="A181:B181"/>
    <mergeCell ref="C181:D181"/>
    <mergeCell ref="E181:F181"/>
    <mergeCell ref="H181:I181"/>
    <mergeCell ref="A182:B182"/>
    <mergeCell ref="C182:D182"/>
    <mergeCell ref="E182:F182"/>
    <mergeCell ref="H182:I182"/>
    <mergeCell ref="A179:B179"/>
    <mergeCell ref="C179:D179"/>
    <mergeCell ref="E179:F179"/>
    <mergeCell ref="H179:I179"/>
    <mergeCell ref="A180:B180"/>
    <mergeCell ref="C180:D180"/>
    <mergeCell ref="E180:F180"/>
    <mergeCell ref="H180:I180"/>
    <mergeCell ref="A177:B177"/>
    <mergeCell ref="C177:D177"/>
    <mergeCell ref="E177:F177"/>
    <mergeCell ref="H177:I177"/>
    <mergeCell ref="A178:B178"/>
    <mergeCell ref="C178:D178"/>
    <mergeCell ref="E178:F178"/>
    <mergeCell ref="H178:I178"/>
    <mergeCell ref="A175:B175"/>
    <mergeCell ref="C175:D175"/>
    <mergeCell ref="E175:F175"/>
    <mergeCell ref="H175:I175"/>
    <mergeCell ref="A176:B176"/>
    <mergeCell ref="C176:D176"/>
    <mergeCell ref="E176:F176"/>
    <mergeCell ref="H176:I176"/>
    <mergeCell ref="A173:B173"/>
    <mergeCell ref="C173:D173"/>
    <mergeCell ref="E173:F173"/>
    <mergeCell ref="H173:I173"/>
    <mergeCell ref="A174:B174"/>
    <mergeCell ref="C174:D174"/>
    <mergeCell ref="E174:F174"/>
    <mergeCell ref="H174:I174"/>
    <mergeCell ref="A171:B171"/>
    <mergeCell ref="C171:D171"/>
    <mergeCell ref="E171:F171"/>
    <mergeCell ref="H171:I171"/>
    <mergeCell ref="A172:B172"/>
    <mergeCell ref="C172:D172"/>
    <mergeCell ref="E172:F172"/>
    <mergeCell ref="H172:I172"/>
    <mergeCell ref="A169:B169"/>
    <mergeCell ref="C169:D169"/>
    <mergeCell ref="E169:F169"/>
    <mergeCell ref="H169:I169"/>
    <mergeCell ref="A170:B170"/>
    <mergeCell ref="C170:D170"/>
    <mergeCell ref="E170:F170"/>
    <mergeCell ref="H170:I170"/>
    <mergeCell ref="A167:B167"/>
    <mergeCell ref="C167:D167"/>
    <mergeCell ref="E167:F167"/>
    <mergeCell ref="H167:I167"/>
    <mergeCell ref="A168:B168"/>
    <mergeCell ref="C168:D168"/>
    <mergeCell ref="E168:F168"/>
    <mergeCell ref="H168:I168"/>
    <mergeCell ref="A165:B165"/>
    <mergeCell ref="C165:D165"/>
    <mergeCell ref="E165:F165"/>
    <mergeCell ref="H165:I165"/>
    <mergeCell ref="A166:B166"/>
    <mergeCell ref="C166:D166"/>
    <mergeCell ref="E166:F166"/>
    <mergeCell ref="H166:I166"/>
    <mergeCell ref="A163:B163"/>
    <mergeCell ref="C163:D163"/>
    <mergeCell ref="E163:F163"/>
    <mergeCell ref="H163:I163"/>
    <mergeCell ref="A164:B164"/>
    <mergeCell ref="C164:D164"/>
    <mergeCell ref="E164:F164"/>
    <mergeCell ref="H164:I164"/>
    <mergeCell ref="A161:B161"/>
    <mergeCell ref="C161:D161"/>
    <mergeCell ref="E161:F161"/>
    <mergeCell ref="H161:I161"/>
    <mergeCell ref="A162:B162"/>
    <mergeCell ref="C162:D162"/>
    <mergeCell ref="E162:F162"/>
    <mergeCell ref="H162:I162"/>
    <mergeCell ref="A159:B159"/>
    <mergeCell ref="C159:D159"/>
    <mergeCell ref="E159:F159"/>
    <mergeCell ref="H159:I159"/>
    <mergeCell ref="A160:B160"/>
    <mergeCell ref="C160:D160"/>
    <mergeCell ref="E160:F160"/>
    <mergeCell ref="H160:I160"/>
    <mergeCell ref="A157:B157"/>
    <mergeCell ref="C157:D157"/>
    <mergeCell ref="E157:F157"/>
    <mergeCell ref="H157:I157"/>
    <mergeCell ref="A158:B158"/>
    <mergeCell ref="C158:D158"/>
    <mergeCell ref="E158:F158"/>
    <mergeCell ref="H158:I158"/>
    <mergeCell ref="A155:B155"/>
    <mergeCell ref="C155:D155"/>
    <mergeCell ref="E155:F155"/>
    <mergeCell ref="H155:I155"/>
    <mergeCell ref="A156:B156"/>
    <mergeCell ref="C156:D156"/>
    <mergeCell ref="E156:F156"/>
    <mergeCell ref="H156:I156"/>
    <mergeCell ref="A153:B153"/>
    <mergeCell ref="C153:D153"/>
    <mergeCell ref="E153:F153"/>
    <mergeCell ref="H153:I153"/>
    <mergeCell ref="A154:B154"/>
    <mergeCell ref="C154:D154"/>
    <mergeCell ref="E154:F154"/>
    <mergeCell ref="H154:I154"/>
    <mergeCell ref="A151:B151"/>
    <mergeCell ref="C151:D151"/>
    <mergeCell ref="E151:F151"/>
    <mergeCell ref="H151:I151"/>
    <mergeCell ref="A152:B152"/>
    <mergeCell ref="C152:D152"/>
    <mergeCell ref="E152:F152"/>
    <mergeCell ref="H152:I152"/>
    <mergeCell ref="A149:B149"/>
    <mergeCell ref="C149:D149"/>
    <mergeCell ref="E149:F149"/>
    <mergeCell ref="H149:I149"/>
    <mergeCell ref="A150:B150"/>
    <mergeCell ref="C150:D150"/>
    <mergeCell ref="E150:F150"/>
    <mergeCell ref="H150:I150"/>
    <mergeCell ref="A147:B147"/>
    <mergeCell ref="C147:D147"/>
    <mergeCell ref="E147:F147"/>
    <mergeCell ref="H147:I147"/>
    <mergeCell ref="A148:B148"/>
    <mergeCell ref="C148:D148"/>
    <mergeCell ref="E148:F148"/>
    <mergeCell ref="H148:I148"/>
    <mergeCell ref="A145:B145"/>
    <mergeCell ref="C145:D145"/>
    <mergeCell ref="E145:F145"/>
    <mergeCell ref="H145:I145"/>
    <mergeCell ref="A146:B146"/>
    <mergeCell ref="C146:D146"/>
    <mergeCell ref="E146:F146"/>
    <mergeCell ref="H146:I146"/>
    <mergeCell ref="A143:B143"/>
    <mergeCell ref="C143:D143"/>
    <mergeCell ref="E143:F143"/>
    <mergeCell ref="H143:I143"/>
    <mergeCell ref="A144:B144"/>
    <mergeCell ref="C144:D144"/>
    <mergeCell ref="E144:F144"/>
    <mergeCell ref="H144:I144"/>
    <mergeCell ref="A141:B141"/>
    <mergeCell ref="C141:D141"/>
    <mergeCell ref="E141:F141"/>
    <mergeCell ref="H141:I141"/>
    <mergeCell ref="A142:B142"/>
    <mergeCell ref="C142:D142"/>
    <mergeCell ref="E142:F142"/>
    <mergeCell ref="H142:I142"/>
    <mergeCell ref="A139:B139"/>
    <mergeCell ref="C139:D139"/>
    <mergeCell ref="E139:F139"/>
    <mergeCell ref="H139:I139"/>
    <mergeCell ref="A140:B140"/>
    <mergeCell ref="C140:D140"/>
    <mergeCell ref="E140:F140"/>
    <mergeCell ref="H140:I140"/>
    <mergeCell ref="A137:B137"/>
    <mergeCell ref="C137:D137"/>
    <mergeCell ref="E137:F137"/>
    <mergeCell ref="H137:I137"/>
    <mergeCell ref="A138:B138"/>
    <mergeCell ref="C138:D138"/>
    <mergeCell ref="E138:F138"/>
    <mergeCell ref="H138:I138"/>
    <mergeCell ref="A135:B135"/>
    <mergeCell ref="C135:D135"/>
    <mergeCell ref="E135:F135"/>
    <mergeCell ref="H135:I135"/>
    <mergeCell ref="A136:B136"/>
    <mergeCell ref="C136:D136"/>
    <mergeCell ref="E136:F136"/>
    <mergeCell ref="H136:I136"/>
    <mergeCell ref="A133:B133"/>
    <mergeCell ref="C133:D133"/>
    <mergeCell ref="E133:F133"/>
    <mergeCell ref="H133:I133"/>
    <mergeCell ref="A134:B134"/>
    <mergeCell ref="C134:D134"/>
    <mergeCell ref="E134:F134"/>
    <mergeCell ref="H134:I134"/>
    <mergeCell ref="A131:B131"/>
    <mergeCell ref="C131:D131"/>
    <mergeCell ref="E131:F131"/>
    <mergeCell ref="H131:I131"/>
    <mergeCell ref="A132:B132"/>
    <mergeCell ref="C132:D132"/>
    <mergeCell ref="E132:F132"/>
    <mergeCell ref="H132:I132"/>
    <mergeCell ref="A129:B129"/>
    <mergeCell ref="C129:D129"/>
    <mergeCell ref="E129:F129"/>
    <mergeCell ref="H129:I129"/>
    <mergeCell ref="A130:B130"/>
    <mergeCell ref="C130:D130"/>
    <mergeCell ref="E130:F130"/>
    <mergeCell ref="H130:I130"/>
    <mergeCell ref="A127:B127"/>
    <mergeCell ref="C127:D127"/>
    <mergeCell ref="E127:F127"/>
    <mergeCell ref="H127:I127"/>
    <mergeCell ref="A128:B128"/>
    <mergeCell ref="C128:D128"/>
    <mergeCell ref="E128:F128"/>
    <mergeCell ref="H128:I128"/>
    <mergeCell ref="A125:B125"/>
    <mergeCell ref="C125:D125"/>
    <mergeCell ref="E125:F125"/>
    <mergeCell ref="H125:I125"/>
    <mergeCell ref="A126:B126"/>
    <mergeCell ref="C126:D126"/>
    <mergeCell ref="E126:F126"/>
    <mergeCell ref="H126:I126"/>
    <mergeCell ref="A123:B123"/>
    <mergeCell ref="C123:D123"/>
    <mergeCell ref="E123:F123"/>
    <mergeCell ref="H123:I123"/>
    <mergeCell ref="A124:B124"/>
    <mergeCell ref="C124:D124"/>
    <mergeCell ref="E124:F124"/>
    <mergeCell ref="H124:I124"/>
    <mergeCell ref="A121:B121"/>
    <mergeCell ref="C121:D121"/>
    <mergeCell ref="E121:F121"/>
    <mergeCell ref="H121:I121"/>
    <mergeCell ref="A122:B122"/>
    <mergeCell ref="C122:D122"/>
    <mergeCell ref="E122:F122"/>
    <mergeCell ref="H122:I122"/>
    <mergeCell ref="A119:B119"/>
    <mergeCell ref="C119:D119"/>
    <mergeCell ref="E119:F119"/>
    <mergeCell ref="H119:I119"/>
    <mergeCell ref="A120:B120"/>
    <mergeCell ref="C120:D120"/>
    <mergeCell ref="E120:F120"/>
    <mergeCell ref="H120:I120"/>
    <mergeCell ref="A117:B117"/>
    <mergeCell ref="C117:D117"/>
    <mergeCell ref="E117:F117"/>
    <mergeCell ref="H117:I117"/>
    <mergeCell ref="A118:B118"/>
    <mergeCell ref="C118:D118"/>
    <mergeCell ref="E118:F118"/>
    <mergeCell ref="H118:I118"/>
    <mergeCell ref="A115:B115"/>
    <mergeCell ref="C115:D115"/>
    <mergeCell ref="E115:F115"/>
    <mergeCell ref="H115:I115"/>
    <mergeCell ref="A116:B116"/>
    <mergeCell ref="C116:D116"/>
    <mergeCell ref="E116:F116"/>
    <mergeCell ref="H116:I116"/>
    <mergeCell ref="A113:B113"/>
    <mergeCell ref="C113:D113"/>
    <mergeCell ref="E113:F113"/>
    <mergeCell ref="H113:I113"/>
    <mergeCell ref="A114:B114"/>
    <mergeCell ref="C114:D114"/>
    <mergeCell ref="E114:F114"/>
    <mergeCell ref="H114:I114"/>
    <mergeCell ref="A111:B111"/>
    <mergeCell ref="C111:D111"/>
    <mergeCell ref="E111:F111"/>
    <mergeCell ref="H111:I111"/>
    <mergeCell ref="A112:B112"/>
    <mergeCell ref="C112:D112"/>
    <mergeCell ref="E112:F112"/>
    <mergeCell ref="H112:I112"/>
    <mergeCell ref="A109:B109"/>
    <mergeCell ref="C109:D109"/>
    <mergeCell ref="E109:F109"/>
    <mergeCell ref="H109:I109"/>
    <mergeCell ref="A110:B110"/>
    <mergeCell ref="C110:D110"/>
    <mergeCell ref="E110:F110"/>
    <mergeCell ref="H110:I110"/>
    <mergeCell ref="A107:B107"/>
    <mergeCell ref="C107:D107"/>
    <mergeCell ref="E107:F107"/>
    <mergeCell ref="H107:I107"/>
    <mergeCell ref="A108:B108"/>
    <mergeCell ref="C108:D108"/>
    <mergeCell ref="E108:F108"/>
    <mergeCell ref="H108:I108"/>
    <mergeCell ref="A105:B105"/>
    <mergeCell ref="C105:D105"/>
    <mergeCell ref="E105:F105"/>
    <mergeCell ref="H105:I105"/>
    <mergeCell ref="A106:B106"/>
    <mergeCell ref="C106:D106"/>
    <mergeCell ref="E106:F106"/>
    <mergeCell ref="H106:I106"/>
    <mergeCell ref="A103:B103"/>
    <mergeCell ref="C103:D103"/>
    <mergeCell ref="E103:F103"/>
    <mergeCell ref="H103:I103"/>
    <mergeCell ref="A104:B104"/>
    <mergeCell ref="C104:D104"/>
    <mergeCell ref="E104:F104"/>
    <mergeCell ref="H104:I104"/>
    <mergeCell ref="A101:B101"/>
    <mergeCell ref="C101:D101"/>
    <mergeCell ref="E101:F101"/>
    <mergeCell ref="H101:I101"/>
    <mergeCell ref="A102:B102"/>
    <mergeCell ref="C102:D102"/>
    <mergeCell ref="E102:F102"/>
    <mergeCell ref="H102:I102"/>
    <mergeCell ref="A99:B99"/>
    <mergeCell ref="C99:D99"/>
    <mergeCell ref="E99:F99"/>
    <mergeCell ref="H99:I99"/>
    <mergeCell ref="A100:B100"/>
    <mergeCell ref="C100:D100"/>
    <mergeCell ref="E100:F100"/>
    <mergeCell ref="H100:I100"/>
    <mergeCell ref="A97:B97"/>
    <mergeCell ref="C97:D97"/>
    <mergeCell ref="E97:F97"/>
    <mergeCell ref="H97:I97"/>
    <mergeCell ref="A98:B98"/>
    <mergeCell ref="C98:D98"/>
    <mergeCell ref="E98:F98"/>
    <mergeCell ref="H98:I98"/>
    <mergeCell ref="A95:B95"/>
    <mergeCell ref="C95:D95"/>
    <mergeCell ref="E95:F95"/>
    <mergeCell ref="A96:B96"/>
    <mergeCell ref="C96:D96"/>
    <mergeCell ref="E96:F96"/>
    <mergeCell ref="A93:B93"/>
    <mergeCell ref="C93:D93"/>
    <mergeCell ref="E93:F93"/>
    <mergeCell ref="A94:B94"/>
    <mergeCell ref="C94:D94"/>
    <mergeCell ref="E94:F94"/>
    <mergeCell ref="A91:B91"/>
    <mergeCell ref="C91:D91"/>
    <mergeCell ref="E91:F91"/>
    <mergeCell ref="A92:B92"/>
    <mergeCell ref="C92:D92"/>
    <mergeCell ref="E92:F92"/>
    <mergeCell ref="A84:B84"/>
    <mergeCell ref="C84:D84"/>
    <mergeCell ref="A81:B81"/>
    <mergeCell ref="C81:D81"/>
    <mergeCell ref="A82:B82"/>
    <mergeCell ref="C82:D82"/>
    <mergeCell ref="A79:B79"/>
    <mergeCell ref="C79:D79"/>
    <mergeCell ref="A80:B80"/>
    <mergeCell ref="C80:D80"/>
    <mergeCell ref="A89:B89"/>
    <mergeCell ref="C89:D89"/>
    <mergeCell ref="E89:F89"/>
    <mergeCell ref="A90:B90"/>
    <mergeCell ref="C90:D90"/>
    <mergeCell ref="E90:F90"/>
    <mergeCell ref="A87:B87"/>
    <mergeCell ref="C87:D87"/>
    <mergeCell ref="E87:F87"/>
    <mergeCell ref="A88:B88"/>
    <mergeCell ref="C88:D88"/>
    <mergeCell ref="E88:F88"/>
    <mergeCell ref="A85:B85"/>
    <mergeCell ref="C86:D86"/>
    <mergeCell ref="E85:F85"/>
    <mergeCell ref="A86:B86"/>
    <mergeCell ref="E86:F86"/>
    <mergeCell ref="C85:D85"/>
    <mergeCell ref="A77:B77"/>
    <mergeCell ref="C77:D77"/>
    <mergeCell ref="A78:B78"/>
    <mergeCell ref="C78:D78"/>
    <mergeCell ref="A75:B75"/>
    <mergeCell ref="C75:D75"/>
    <mergeCell ref="E75:F75"/>
    <mergeCell ref="A76:B76"/>
    <mergeCell ref="C76:D76"/>
    <mergeCell ref="A73:B73"/>
    <mergeCell ref="C73:D73"/>
    <mergeCell ref="E73:F73"/>
    <mergeCell ref="A74:B74"/>
    <mergeCell ref="C74:D74"/>
    <mergeCell ref="E74:F74"/>
    <mergeCell ref="A83:B83"/>
    <mergeCell ref="C83:D83"/>
    <mergeCell ref="A71:B71"/>
    <mergeCell ref="C71:D71"/>
    <mergeCell ref="E71:F71"/>
    <mergeCell ref="A72:B72"/>
    <mergeCell ref="C72:D72"/>
    <mergeCell ref="E72:F72"/>
    <mergeCell ref="A69:B69"/>
    <mergeCell ref="C69:D69"/>
    <mergeCell ref="E69:F69"/>
    <mergeCell ref="A70:B70"/>
    <mergeCell ref="C70:D70"/>
    <mergeCell ref="E70:F70"/>
    <mergeCell ref="A67:B67"/>
    <mergeCell ref="C67:D67"/>
    <mergeCell ref="E67:F67"/>
    <mergeCell ref="A68:B68"/>
    <mergeCell ref="C68:D68"/>
    <mergeCell ref="E68:F68"/>
    <mergeCell ref="A65:B65"/>
    <mergeCell ref="C65:D65"/>
    <mergeCell ref="E65:F65"/>
    <mergeCell ref="A66:B66"/>
    <mergeCell ref="C66:D66"/>
    <mergeCell ref="E66:F66"/>
    <mergeCell ref="A63:B63"/>
    <mergeCell ref="C63:D63"/>
    <mergeCell ref="E63:F63"/>
    <mergeCell ref="A64:B64"/>
    <mergeCell ref="C64:D64"/>
    <mergeCell ref="E64:F64"/>
    <mergeCell ref="A61:B61"/>
    <mergeCell ref="C61:D61"/>
    <mergeCell ref="E61:F61"/>
    <mergeCell ref="A62:B62"/>
    <mergeCell ref="C62:D62"/>
    <mergeCell ref="E62:F62"/>
    <mergeCell ref="A59:B59"/>
    <mergeCell ref="C59:D59"/>
    <mergeCell ref="E59:F59"/>
    <mergeCell ref="A60:B60"/>
    <mergeCell ref="C60:D60"/>
    <mergeCell ref="E60:F60"/>
    <mergeCell ref="A57:B57"/>
    <mergeCell ref="C57:D57"/>
    <mergeCell ref="E57:F57"/>
    <mergeCell ref="A58:B58"/>
    <mergeCell ref="C58:D58"/>
    <mergeCell ref="E58:F58"/>
    <mergeCell ref="A55:B55"/>
    <mergeCell ref="C55:D55"/>
    <mergeCell ref="E55:F55"/>
    <mergeCell ref="A56:B56"/>
    <mergeCell ref="C56:D56"/>
    <mergeCell ref="E56:F56"/>
    <mergeCell ref="A53:B53"/>
    <mergeCell ref="C53:D53"/>
    <mergeCell ref="E53:F53"/>
    <mergeCell ref="H53:I53"/>
    <mergeCell ref="A54:B54"/>
    <mergeCell ref="C54:D54"/>
    <mergeCell ref="E54:F54"/>
    <mergeCell ref="A51:B51"/>
    <mergeCell ref="C51:D51"/>
    <mergeCell ref="E51:F51"/>
    <mergeCell ref="H51:I51"/>
    <mergeCell ref="A52:B52"/>
    <mergeCell ref="C52:D52"/>
    <mergeCell ref="E52:F52"/>
    <mergeCell ref="H52:I52"/>
    <mergeCell ref="A49:B49"/>
    <mergeCell ref="C49:D49"/>
    <mergeCell ref="E49:F49"/>
    <mergeCell ref="H49:I49"/>
    <mergeCell ref="A50:B50"/>
    <mergeCell ref="C50:D50"/>
    <mergeCell ref="E50:F50"/>
    <mergeCell ref="H50:I50"/>
    <mergeCell ref="A47:B47"/>
    <mergeCell ref="C47:D47"/>
    <mergeCell ref="E47:F47"/>
    <mergeCell ref="H47:I47"/>
    <mergeCell ref="A48:B48"/>
    <mergeCell ref="C48:D48"/>
    <mergeCell ref="E48:F48"/>
    <mergeCell ref="A45:B45"/>
    <mergeCell ref="C45:D45"/>
    <mergeCell ref="E45:F45"/>
    <mergeCell ref="H45:I45"/>
    <mergeCell ref="A46:B46"/>
    <mergeCell ref="C46:D46"/>
    <mergeCell ref="E46:F46"/>
    <mergeCell ref="H46:I46"/>
    <mergeCell ref="A43:B43"/>
    <mergeCell ref="C43:D43"/>
    <mergeCell ref="E43:F43"/>
    <mergeCell ref="H43:I43"/>
    <mergeCell ref="A44:B44"/>
    <mergeCell ref="C44:D44"/>
    <mergeCell ref="E44:F44"/>
    <mergeCell ref="A41:B41"/>
    <mergeCell ref="C41:D41"/>
    <mergeCell ref="E41:F41"/>
    <mergeCell ref="H41:I41"/>
    <mergeCell ref="A42:B42"/>
    <mergeCell ref="C42:D42"/>
    <mergeCell ref="E42:F42"/>
    <mergeCell ref="H42:I42"/>
    <mergeCell ref="A39:B39"/>
    <mergeCell ref="C39:D39"/>
    <mergeCell ref="E39:F39"/>
    <mergeCell ref="H39:I39"/>
    <mergeCell ref="A40:B40"/>
    <mergeCell ref="C40:D40"/>
    <mergeCell ref="E40:F40"/>
    <mergeCell ref="H40:I40"/>
    <mergeCell ref="A37:B37"/>
    <mergeCell ref="C37:D37"/>
    <mergeCell ref="E37:F37"/>
    <mergeCell ref="H37:I37"/>
    <mergeCell ref="A38:B38"/>
    <mergeCell ref="C38:D38"/>
    <mergeCell ref="E38:F38"/>
    <mergeCell ref="H38:I38"/>
    <mergeCell ref="A35:B35"/>
    <mergeCell ref="C35:D35"/>
    <mergeCell ref="E35:F35"/>
    <mergeCell ref="H35:I35"/>
    <mergeCell ref="A36:B36"/>
    <mergeCell ref="C36:D36"/>
    <mergeCell ref="E36:F36"/>
    <mergeCell ref="H36:I36"/>
    <mergeCell ref="A33:B33"/>
    <mergeCell ref="C33:D33"/>
    <mergeCell ref="E33:F33"/>
    <mergeCell ref="H33:I33"/>
    <mergeCell ref="A34:B34"/>
    <mergeCell ref="C34:D34"/>
    <mergeCell ref="E34:F34"/>
    <mergeCell ref="H34:I34"/>
    <mergeCell ref="A31:B31"/>
    <mergeCell ref="C31:D31"/>
    <mergeCell ref="E31:F31"/>
    <mergeCell ref="H31:I31"/>
    <mergeCell ref="A32:B32"/>
    <mergeCell ref="C32:D32"/>
    <mergeCell ref="E32:F32"/>
    <mergeCell ref="H32:I32"/>
    <mergeCell ref="A29:B29"/>
    <mergeCell ref="C29:D29"/>
    <mergeCell ref="E29:F29"/>
    <mergeCell ref="H29:I29"/>
    <mergeCell ref="A30:B30"/>
    <mergeCell ref="C30:D30"/>
    <mergeCell ref="E30:F30"/>
    <mergeCell ref="H30:I30"/>
    <mergeCell ref="A27:B27"/>
    <mergeCell ref="C27:D27"/>
    <mergeCell ref="E27:F27"/>
    <mergeCell ref="H27:I27"/>
    <mergeCell ref="A28:B28"/>
    <mergeCell ref="C28:D28"/>
    <mergeCell ref="E28:F28"/>
    <mergeCell ref="H28:I28"/>
    <mergeCell ref="A25:B25"/>
    <mergeCell ref="C25:D25"/>
    <mergeCell ref="E25:F25"/>
    <mergeCell ref="H25:I25"/>
    <mergeCell ref="A26:B26"/>
    <mergeCell ref="C26:D26"/>
    <mergeCell ref="E26:F26"/>
    <mergeCell ref="H26:I26"/>
    <mergeCell ref="A23:B23"/>
    <mergeCell ref="C23:D23"/>
    <mergeCell ref="E23:F23"/>
    <mergeCell ref="H23:I23"/>
    <mergeCell ref="A24:B24"/>
    <mergeCell ref="C24:D24"/>
    <mergeCell ref="E24:F24"/>
    <mergeCell ref="H24:I24"/>
    <mergeCell ref="A21:B21"/>
    <mergeCell ref="C21:D21"/>
    <mergeCell ref="E21:F21"/>
    <mergeCell ref="H21:I21"/>
    <mergeCell ref="A22:B22"/>
    <mergeCell ref="C22:D22"/>
    <mergeCell ref="E22:F22"/>
    <mergeCell ref="H22:I22"/>
    <mergeCell ref="A19:B19"/>
    <mergeCell ref="C19:D19"/>
    <mergeCell ref="E19:F19"/>
    <mergeCell ref="H19:I19"/>
    <mergeCell ref="A20:B20"/>
    <mergeCell ref="C20:D20"/>
    <mergeCell ref="E20:F20"/>
    <mergeCell ref="H20:I20"/>
    <mergeCell ref="A17:B17"/>
    <mergeCell ref="C17:D17"/>
    <mergeCell ref="E17:F17"/>
    <mergeCell ref="H17:I17"/>
    <mergeCell ref="A18:B18"/>
    <mergeCell ref="C18:D18"/>
    <mergeCell ref="E18:F18"/>
    <mergeCell ref="H18:I18"/>
    <mergeCell ref="A15:B15"/>
    <mergeCell ref="C15:D15"/>
    <mergeCell ref="E15:F15"/>
    <mergeCell ref="H15:I15"/>
    <mergeCell ref="A16:B16"/>
    <mergeCell ref="C16:D16"/>
    <mergeCell ref="E16:F16"/>
    <mergeCell ref="H16:I16"/>
    <mergeCell ref="A13:B13"/>
    <mergeCell ref="C13:D13"/>
    <mergeCell ref="E13:F13"/>
    <mergeCell ref="H13:I13"/>
    <mergeCell ref="A14:B14"/>
    <mergeCell ref="C14:D14"/>
    <mergeCell ref="E14:F14"/>
    <mergeCell ref="H14:I14"/>
    <mergeCell ref="A11:B11"/>
    <mergeCell ref="C11:D11"/>
    <mergeCell ref="E11:F11"/>
    <mergeCell ref="H11:I11"/>
    <mergeCell ref="A12:B12"/>
    <mergeCell ref="C12:D12"/>
    <mergeCell ref="E12:F12"/>
    <mergeCell ref="H12:I12"/>
    <mergeCell ref="A9:B9"/>
    <mergeCell ref="C9:D9"/>
    <mergeCell ref="E9:F9"/>
    <mergeCell ref="H9:I9"/>
    <mergeCell ref="A10:B10"/>
    <mergeCell ref="C10:D10"/>
    <mergeCell ref="E10:F10"/>
    <mergeCell ref="H10:I10"/>
    <mergeCell ref="A8:B8"/>
    <mergeCell ref="C8:D8"/>
    <mergeCell ref="E8:F8"/>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P1"/>
    <mergeCell ref="A2:B2"/>
    <mergeCell ref="C2:D2"/>
    <mergeCell ref="E2:F2"/>
    <mergeCell ref="H2:I2"/>
    <mergeCell ref="A3:B3"/>
    <mergeCell ref="C3:D3"/>
    <mergeCell ref="E3:F3"/>
    <mergeCell ref="H3:I3"/>
  </mergeCells>
  <pageMargins left="0.7" right="0.7" top="0.75" bottom="0.75" header="0.3" footer="0.3"/>
  <extLst>
    <ext xmlns:x14="http://schemas.microsoft.com/office/spreadsheetml/2009/9/main" uri="{CCE6A557-97BC-4b89-ADB6-D9C93CAAB3DF}">
      <x14:dataValidations xmlns:xm="http://schemas.microsoft.com/office/excel/2006/main" xWindow="130" yWindow="635" count="5">
        <x14:dataValidation type="list" allowBlank="1" showInputMessage="1" promptTitle="Contract Type" prompt="Select" xr:uid="{52DD618E-91BB-A14B-BD99-59F0D30FEC25}">
          <x14:formula1>
            <xm:f>'Response Items'!$C$2:$C$5</xm:f>
          </x14:formula1>
          <xm:sqref>Q3:Q336 P3:P13 P99:P336</xm:sqref>
        </x14:dataValidation>
        <x14:dataValidation type="list" allowBlank="1" showInputMessage="1" promptTitle="Furniture Applications" prompt="Select" xr:uid="{53A86B52-3A71-5945-8779-595C2F78549A}">
          <x14:formula1>
            <xm:f>OFFSET(Sheet2!$A$1,1,,COUNTA(Sheet2!$A:$A)-1,1)</xm:f>
          </x14:formula1>
          <xm:sqref>A3:B336</xm:sqref>
        </x14:dataValidation>
        <x14:dataValidation type="list" allowBlank="1" showInputMessage="1" showErrorMessage="1" xr:uid="{1788E9E1-30AA-734C-8257-BD070FF3233B}">
          <x14:formula1>
            <xm:f>Sheet2!$F$2:$F$3</xm:f>
          </x14:formula1>
          <xm:sqref>L3:L336</xm:sqref>
        </x14:dataValidation>
        <x14:dataValidation type="list" allowBlank="1" showInputMessage="1" showErrorMessage="1" xr:uid="{78A4DB40-21DE-874F-A94F-D95B3F03362E}">
          <x14:formula1>
            <xm:f>OFFSET(Sheet2!$C$1,MATCH(A3,Sheet2!$C:$C,0)-1,1,COUNTIF(Sheet2!$C:$C,A3),1)</xm:f>
          </x14:formula1>
          <xm:sqref>C3:D85 C88:D336</xm:sqref>
        </x14:dataValidation>
        <x14:dataValidation type="list" allowBlank="1" showInputMessage="1" showErrorMessage="1" xr:uid="{254CD8F3-AC6B-6143-B2D5-42260DED2773}">
          <x14:formula1>
            <xm:f>OFFSET(Sheet2!$C$1,MATCH(A85,Sheet2!$C:$C,0)-1,1,COUNTIF(Sheet2!$C:$C,A85),1)</xm:f>
          </x14:formula1>
          <xm:sqref>C86:D87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7EC7-5D40-4863-9E4D-0851A8DD1F80}">
  <dimension ref="A1:AF216"/>
  <sheetViews>
    <sheetView workbookViewId="0">
      <pane ySplit="2" topLeftCell="A3" activePane="bottomLeft" state="frozen"/>
      <selection pane="bottomLeft" activeCell="N61" sqref="N61:N138"/>
    </sheetView>
  </sheetViews>
  <sheetFormatPr defaultColWidth="9.109375" defaultRowHeight="13.8" x14ac:dyDescent="0.25"/>
  <cols>
    <col min="1" max="1" width="9.109375" style="109"/>
    <col min="2" max="2" width="22.44140625" style="109" customWidth="1"/>
    <col min="3" max="4" width="9.109375" style="109"/>
    <col min="5" max="5" width="19.109375" style="109" customWidth="1"/>
    <col min="6" max="6" width="4.6640625" style="109" customWidth="1"/>
    <col min="7" max="7" width="23.109375" style="132" customWidth="1"/>
    <col min="8" max="8" width="35.109375" style="106" customWidth="1"/>
    <col min="9" max="9" width="14" style="107" customWidth="1"/>
    <col min="10" max="10" width="28.109375" style="119" customWidth="1"/>
    <col min="11" max="11" width="23.109375" style="116" customWidth="1"/>
    <col min="12" max="12" width="15.6640625" style="117" bestFit="1" customWidth="1"/>
    <col min="13" max="13" width="13.109375" style="109" customWidth="1"/>
    <col min="14" max="14" width="15.44140625" style="21" customWidth="1"/>
    <col min="15" max="15" width="13.44140625" style="21" customWidth="1"/>
    <col min="16" max="16" width="15.33203125" style="21" customWidth="1"/>
    <col min="17" max="17" width="20" style="21" hidden="1" customWidth="1"/>
    <col min="18" max="18" width="7.88671875" style="21" hidden="1" customWidth="1"/>
    <col min="19" max="19" width="15" style="21" hidden="1" customWidth="1"/>
    <col min="20" max="20" width="14.44140625" style="21" hidden="1" customWidth="1"/>
    <col min="21" max="21" width="18.44140625" style="21" hidden="1" customWidth="1"/>
    <col min="22" max="22" width="19" style="21" hidden="1" customWidth="1"/>
    <col min="23" max="23" width="12.44140625" style="21" hidden="1" customWidth="1"/>
    <col min="24" max="24" width="19.44140625" style="21" hidden="1" customWidth="1"/>
    <col min="25" max="25" width="9.88671875" style="21" hidden="1" customWidth="1"/>
    <col min="26" max="26" width="8.33203125" style="21" hidden="1" customWidth="1"/>
    <col min="27" max="27" width="14" style="21" customWidth="1"/>
    <col min="28" max="28" width="17" style="21" customWidth="1"/>
    <col min="29" max="29" width="15.44140625" style="21" customWidth="1"/>
    <col min="30" max="30" width="26.44140625" style="21" customWidth="1"/>
    <col min="31" max="31" width="18.6640625" style="21" customWidth="1"/>
    <col min="32" max="32" width="28.88671875" style="21" customWidth="1"/>
    <col min="33" max="16384" width="9.109375" style="21"/>
  </cols>
  <sheetData>
    <row r="1" spans="1:32" ht="39" customHeight="1" thickBot="1" x14ac:dyDescent="0.35">
      <c r="A1" s="204" t="s">
        <v>39</v>
      </c>
      <c r="B1" s="204"/>
      <c r="C1" s="204"/>
      <c r="D1" s="204"/>
      <c r="E1" s="204"/>
      <c r="F1" s="204"/>
      <c r="G1" s="204"/>
      <c r="H1" s="204"/>
      <c r="I1" s="204"/>
      <c r="J1" s="204"/>
      <c r="K1" s="204"/>
      <c r="L1" s="204"/>
      <c r="M1" s="204"/>
      <c r="N1" s="102"/>
      <c r="O1" s="103"/>
      <c r="P1" s="67"/>
      <c r="Q1" s="55"/>
      <c r="T1" s="55"/>
      <c r="Y1" s="55"/>
    </row>
    <row r="2" spans="1:32" ht="116.25" customHeight="1" thickTop="1" thickBot="1" x14ac:dyDescent="0.3">
      <c r="A2" s="205" t="s">
        <v>711</v>
      </c>
      <c r="B2" s="205"/>
      <c r="C2" s="205" t="s">
        <v>712</v>
      </c>
      <c r="D2" s="205"/>
      <c r="E2" s="205" t="s">
        <v>713</v>
      </c>
      <c r="F2" s="205"/>
      <c r="G2" s="130" t="s">
        <v>714</v>
      </c>
      <c r="H2" s="206" t="s">
        <v>715</v>
      </c>
      <c r="I2" s="207"/>
      <c r="J2" s="118" t="s">
        <v>716</v>
      </c>
      <c r="K2" s="112" t="s">
        <v>717</v>
      </c>
      <c r="L2" s="108" t="s">
        <v>718</v>
      </c>
      <c r="M2" s="108" t="s">
        <v>719</v>
      </c>
      <c r="N2" s="110" t="s">
        <v>720</v>
      </c>
      <c r="O2" s="104" t="s">
        <v>526</v>
      </c>
      <c r="P2" s="53"/>
      <c r="Q2" s="53"/>
      <c r="T2" s="53"/>
      <c r="Y2" s="53"/>
    </row>
    <row r="3" spans="1:32" ht="15.75" customHeight="1" x14ac:dyDescent="0.3">
      <c r="A3" s="190" t="s">
        <v>72</v>
      </c>
      <c r="B3" s="190"/>
      <c r="C3" s="208" t="s">
        <v>67</v>
      </c>
      <c r="D3" s="208"/>
      <c r="E3" s="190" t="s">
        <v>529</v>
      </c>
      <c r="F3" s="190"/>
      <c r="G3" s="131" t="s">
        <v>528</v>
      </c>
      <c r="H3" s="91" t="s">
        <v>260</v>
      </c>
      <c r="I3" s="121"/>
      <c r="J3" s="92" t="s">
        <v>260</v>
      </c>
      <c r="K3" s="98">
        <v>267492</v>
      </c>
      <c r="L3" s="113">
        <v>2</v>
      </c>
      <c r="M3" s="114">
        <v>672</v>
      </c>
      <c r="N3" s="111">
        <f t="shared" ref="N3:N56" si="0">$L3*$M3</f>
        <v>1344</v>
      </c>
      <c r="O3" s="81" t="s">
        <v>3</v>
      </c>
      <c r="P3" s="50"/>
      <c r="Q3" s="50"/>
      <c r="T3" s="50"/>
      <c r="Y3" s="50"/>
    </row>
    <row r="4" spans="1:32" ht="46.8" x14ac:dyDescent="0.3">
      <c r="A4" s="190" t="s">
        <v>101</v>
      </c>
      <c r="B4" s="190"/>
      <c r="C4" s="208" t="s">
        <v>96</v>
      </c>
      <c r="D4" s="208"/>
      <c r="E4" s="190" t="s">
        <v>131</v>
      </c>
      <c r="F4" s="190"/>
      <c r="G4" s="79" t="s">
        <v>530</v>
      </c>
      <c r="H4" s="91" t="s">
        <v>261</v>
      </c>
      <c r="I4" s="121"/>
      <c r="J4" s="92" t="s">
        <v>261</v>
      </c>
      <c r="K4" s="98" t="s">
        <v>531</v>
      </c>
      <c r="L4" s="113">
        <v>8</v>
      </c>
      <c r="M4" s="114">
        <v>696</v>
      </c>
      <c r="N4" s="111">
        <f t="shared" si="0"/>
        <v>5568</v>
      </c>
      <c r="O4" s="81" t="s">
        <v>3</v>
      </c>
      <c r="P4" s="50"/>
      <c r="Q4" s="49" t="s">
        <v>71</v>
      </c>
      <c r="R4" s="51" t="s">
        <v>65</v>
      </c>
      <c r="S4" s="51" t="s">
        <v>62</v>
      </c>
      <c r="T4" s="49" t="s">
        <v>72</v>
      </c>
      <c r="U4" s="51" t="s">
        <v>45</v>
      </c>
      <c r="V4" s="51" t="s">
        <v>46</v>
      </c>
      <c r="W4" s="51" t="s">
        <v>88</v>
      </c>
      <c r="X4" s="51" t="s">
        <v>101</v>
      </c>
      <c r="Y4" s="49" t="s">
        <v>74</v>
      </c>
      <c r="Z4" s="49" t="s">
        <v>54</v>
      </c>
      <c r="AA4" s="51" t="s">
        <v>59</v>
      </c>
    </row>
    <row r="5" spans="1:32" ht="46.8" x14ac:dyDescent="0.3">
      <c r="A5" s="190" t="s">
        <v>101</v>
      </c>
      <c r="B5" s="190"/>
      <c r="C5" s="208" t="s">
        <v>96</v>
      </c>
      <c r="D5" s="208"/>
      <c r="E5" s="190" t="s">
        <v>131</v>
      </c>
      <c r="F5" s="190"/>
      <c r="G5" s="79" t="s">
        <v>530</v>
      </c>
      <c r="H5" s="91" t="s">
        <v>261</v>
      </c>
      <c r="I5" s="121"/>
      <c r="J5" s="92" t="s">
        <v>261</v>
      </c>
      <c r="K5" s="98" t="s">
        <v>532</v>
      </c>
      <c r="L5" s="113">
        <v>2</v>
      </c>
      <c r="M5" s="114">
        <v>696</v>
      </c>
      <c r="N5" s="111">
        <f t="shared" si="0"/>
        <v>1392</v>
      </c>
      <c r="O5" s="81" t="s">
        <v>3</v>
      </c>
      <c r="P5" s="50"/>
      <c r="Q5" s="46" t="s">
        <v>100</v>
      </c>
      <c r="R5" s="48" t="s">
        <v>95</v>
      </c>
      <c r="S5" s="41" t="s">
        <v>63</v>
      </c>
      <c r="T5" s="46" t="s">
        <v>97</v>
      </c>
      <c r="U5" s="47" t="s">
        <v>52</v>
      </c>
      <c r="V5" s="21" t="s">
        <v>79</v>
      </c>
      <c r="W5" s="47" t="s">
        <v>67</v>
      </c>
      <c r="X5" s="54" t="s">
        <v>104</v>
      </c>
      <c r="Y5" s="46" t="s">
        <v>75</v>
      </c>
      <c r="Z5" s="46" t="s">
        <v>67</v>
      </c>
      <c r="AA5" s="52" t="s">
        <v>67</v>
      </c>
    </row>
    <row r="6" spans="1:32" ht="46.8" x14ac:dyDescent="0.3">
      <c r="A6" s="190" t="s">
        <v>101</v>
      </c>
      <c r="B6" s="190"/>
      <c r="C6" s="208" t="s">
        <v>96</v>
      </c>
      <c r="D6" s="208"/>
      <c r="E6" s="190" t="s">
        <v>131</v>
      </c>
      <c r="F6" s="190"/>
      <c r="G6" s="79" t="s">
        <v>530</v>
      </c>
      <c r="H6" s="91" t="s">
        <v>262</v>
      </c>
      <c r="I6" s="121"/>
      <c r="J6" s="92" t="s">
        <v>262</v>
      </c>
      <c r="K6" s="98" t="s">
        <v>533</v>
      </c>
      <c r="L6" s="113">
        <v>2</v>
      </c>
      <c r="M6" s="114">
        <v>647</v>
      </c>
      <c r="N6" s="111">
        <f t="shared" si="0"/>
        <v>1294</v>
      </c>
      <c r="O6" s="81" t="s">
        <v>3</v>
      </c>
      <c r="P6" s="50"/>
      <c r="Q6" s="46" t="s">
        <v>84</v>
      </c>
      <c r="R6" s="44" t="s">
        <v>89</v>
      </c>
      <c r="S6" s="43" t="s">
        <v>67</v>
      </c>
      <c r="T6" s="46" t="s">
        <v>121</v>
      </c>
      <c r="U6" s="41" t="s">
        <v>93</v>
      </c>
      <c r="V6" s="41" t="s">
        <v>82</v>
      </c>
      <c r="W6" s="41" t="s">
        <v>85</v>
      </c>
      <c r="X6" s="54" t="s">
        <v>105</v>
      </c>
      <c r="Y6" s="46" t="s">
        <v>67</v>
      </c>
      <c r="Z6" s="40" t="s">
        <v>94</v>
      </c>
      <c r="AA6" s="45" t="s">
        <v>47</v>
      </c>
      <c r="AB6" s="21" t="s">
        <v>29</v>
      </c>
      <c r="AC6" s="21" t="s">
        <v>66</v>
      </c>
    </row>
    <row r="7" spans="1:32" ht="46.8" x14ac:dyDescent="0.3">
      <c r="A7" s="190" t="s">
        <v>101</v>
      </c>
      <c r="B7" s="190"/>
      <c r="C7" s="208" t="s">
        <v>96</v>
      </c>
      <c r="D7" s="208"/>
      <c r="E7" s="190" t="s">
        <v>131</v>
      </c>
      <c r="F7" s="190"/>
      <c r="G7" s="79" t="s">
        <v>530</v>
      </c>
      <c r="H7" s="91" t="s">
        <v>263</v>
      </c>
      <c r="I7" s="121"/>
      <c r="J7" s="92" t="s">
        <v>263</v>
      </c>
      <c r="K7" s="98" t="s">
        <v>534</v>
      </c>
      <c r="L7" s="113">
        <v>1</v>
      </c>
      <c r="M7" s="114">
        <v>678</v>
      </c>
      <c r="N7" s="111">
        <f t="shared" si="0"/>
        <v>678</v>
      </c>
      <c r="O7" s="81" t="s">
        <v>3</v>
      </c>
      <c r="P7" s="50"/>
      <c r="Q7" s="56" t="s">
        <v>67</v>
      </c>
      <c r="R7" s="44" t="s">
        <v>67</v>
      </c>
      <c r="S7" s="41" t="s">
        <v>56</v>
      </c>
      <c r="T7" s="46" t="s">
        <v>67</v>
      </c>
      <c r="U7" s="43" t="s">
        <v>90</v>
      </c>
      <c r="V7" s="41" t="s">
        <v>83</v>
      </c>
      <c r="W7" s="43" t="s">
        <v>86</v>
      </c>
      <c r="X7" s="21" t="s">
        <v>67</v>
      </c>
      <c r="Y7" s="46" t="s">
        <v>77</v>
      </c>
      <c r="Z7" s="40" t="s">
        <v>55</v>
      </c>
      <c r="AA7" s="45" t="s">
        <v>86</v>
      </c>
      <c r="AB7" s="21" t="s">
        <v>54</v>
      </c>
      <c r="AC7" s="21">
        <f>SUMIF(A3:A180,Z4,N3:N180)</f>
        <v>48537.649999999994</v>
      </c>
      <c r="AE7" s="21" t="s">
        <v>113</v>
      </c>
      <c r="AF7" s="21">
        <f>AC14+AC15</f>
        <v>10382</v>
      </c>
    </row>
    <row r="8" spans="1:32" ht="15" customHeight="1" x14ac:dyDescent="0.3">
      <c r="A8" s="190" t="s">
        <v>101</v>
      </c>
      <c r="B8" s="190"/>
      <c r="C8" s="208" t="s">
        <v>96</v>
      </c>
      <c r="D8" s="208"/>
      <c r="E8" s="190" t="s">
        <v>131</v>
      </c>
      <c r="F8" s="190"/>
      <c r="G8" s="79" t="s">
        <v>530</v>
      </c>
      <c r="H8" s="91" t="s">
        <v>264</v>
      </c>
      <c r="I8" s="121"/>
      <c r="J8" s="92" t="s">
        <v>264</v>
      </c>
      <c r="K8" s="98" t="s">
        <v>535</v>
      </c>
      <c r="L8" s="113">
        <v>2</v>
      </c>
      <c r="M8" s="114">
        <v>725</v>
      </c>
      <c r="N8" s="111">
        <f t="shared" si="0"/>
        <v>1450</v>
      </c>
      <c r="O8" s="81" t="s">
        <v>3</v>
      </c>
      <c r="P8" s="50"/>
      <c r="Q8" s="56" t="s">
        <v>47</v>
      </c>
      <c r="R8" s="45" t="s">
        <v>47</v>
      </c>
      <c r="S8" s="43" t="s">
        <v>47</v>
      </c>
      <c r="T8" s="46" t="s">
        <v>96</v>
      </c>
      <c r="U8" s="41" t="s">
        <v>67</v>
      </c>
      <c r="V8" s="41" t="s">
        <v>84</v>
      </c>
      <c r="W8" s="41" t="s">
        <v>47</v>
      </c>
      <c r="X8" s="47" t="s">
        <v>103</v>
      </c>
      <c r="Y8" s="46" t="s">
        <v>47</v>
      </c>
      <c r="Z8" s="42" t="s">
        <v>56</v>
      </c>
      <c r="AA8" s="44" t="s">
        <v>61</v>
      </c>
      <c r="AB8" s="21" t="s">
        <v>62</v>
      </c>
      <c r="AC8" s="21">
        <f>SUMIF(A3:A180,S4,N3:N180)</f>
        <v>2502.88</v>
      </c>
      <c r="AE8" s="21" t="s">
        <v>114</v>
      </c>
      <c r="AF8" s="21">
        <f>AC7+AC13</f>
        <v>67472.779999999984</v>
      </c>
    </row>
    <row r="9" spans="1:32" ht="46.8" x14ac:dyDescent="0.3">
      <c r="A9" s="190" t="s">
        <v>72</v>
      </c>
      <c r="B9" s="190"/>
      <c r="C9" s="208" t="s">
        <v>97</v>
      </c>
      <c r="D9" s="208"/>
      <c r="E9" s="190" t="s">
        <v>145</v>
      </c>
      <c r="F9" s="190"/>
      <c r="G9" s="79" t="s">
        <v>537</v>
      </c>
      <c r="H9" s="124" t="s">
        <v>265</v>
      </c>
      <c r="I9" s="125"/>
      <c r="J9" s="92" t="s">
        <v>265</v>
      </c>
      <c r="K9" s="98" t="s">
        <v>536</v>
      </c>
      <c r="L9" s="113">
        <v>2</v>
      </c>
      <c r="M9" s="114">
        <v>1447.22</v>
      </c>
      <c r="N9" s="111">
        <f t="shared" si="0"/>
        <v>2894.44</v>
      </c>
      <c r="O9" s="81" t="s">
        <v>3</v>
      </c>
      <c r="P9" s="50"/>
      <c r="Q9" s="46" t="s">
        <v>99</v>
      </c>
      <c r="R9" s="45" t="s">
        <v>7</v>
      </c>
      <c r="S9" s="41"/>
      <c r="T9" s="46" t="s">
        <v>118</v>
      </c>
      <c r="U9" s="43" t="s">
        <v>91</v>
      </c>
      <c r="V9" s="41" t="s">
        <v>69</v>
      </c>
      <c r="W9" s="41" t="s">
        <v>87</v>
      </c>
      <c r="X9" s="47" t="s">
        <v>47</v>
      </c>
      <c r="Y9" s="46" t="s">
        <v>76</v>
      </c>
      <c r="Z9" s="42" t="s">
        <v>57</v>
      </c>
      <c r="AA9" s="44" t="s">
        <v>60</v>
      </c>
      <c r="AB9" s="21" t="s">
        <v>48</v>
      </c>
      <c r="AC9" s="21">
        <f>SUMIF(A3:A180,U4,N3:N180)</f>
        <v>0</v>
      </c>
    </row>
    <row r="10" spans="1:32" ht="46.8" x14ac:dyDescent="0.3">
      <c r="A10" s="190" t="s">
        <v>72</v>
      </c>
      <c r="B10" s="190"/>
      <c r="C10" s="208" t="s">
        <v>96</v>
      </c>
      <c r="D10" s="208"/>
      <c r="E10" s="190" t="s">
        <v>131</v>
      </c>
      <c r="F10" s="190"/>
      <c r="G10" s="79" t="s">
        <v>539</v>
      </c>
      <c r="H10" s="91" t="s">
        <v>266</v>
      </c>
      <c r="I10" s="121"/>
      <c r="J10" s="92" t="s">
        <v>266</v>
      </c>
      <c r="K10" s="98" t="s">
        <v>538</v>
      </c>
      <c r="L10" s="113">
        <v>9</v>
      </c>
      <c r="M10" s="114">
        <v>381</v>
      </c>
      <c r="N10" s="111">
        <f t="shared" si="0"/>
        <v>3429</v>
      </c>
      <c r="O10" s="81" t="s">
        <v>3</v>
      </c>
      <c r="P10" s="50"/>
      <c r="Q10" s="47" t="s">
        <v>98</v>
      </c>
      <c r="R10" s="54" t="s">
        <v>76</v>
      </c>
      <c r="T10" s="50"/>
      <c r="U10" s="41" t="s">
        <v>92</v>
      </c>
      <c r="V10" s="21" t="s">
        <v>67</v>
      </c>
      <c r="W10" s="43" t="s">
        <v>117</v>
      </c>
      <c r="X10" s="47" t="s">
        <v>76</v>
      </c>
      <c r="Y10" s="50"/>
      <c r="Z10" s="40" t="s">
        <v>76</v>
      </c>
      <c r="AA10" s="47" t="s">
        <v>70</v>
      </c>
      <c r="AB10" s="21" t="s">
        <v>53</v>
      </c>
      <c r="AC10" s="21">
        <f>SUMIF(A3:A180,V4,N3:N180)</f>
        <v>38026.049999999988</v>
      </c>
    </row>
    <row r="11" spans="1:32" ht="46.8" x14ac:dyDescent="0.3">
      <c r="A11" s="190" t="s">
        <v>72</v>
      </c>
      <c r="B11" s="190"/>
      <c r="C11" s="208" t="s">
        <v>96</v>
      </c>
      <c r="D11" s="208"/>
      <c r="E11" s="190" t="s">
        <v>131</v>
      </c>
      <c r="F11" s="190"/>
      <c r="G11" s="79" t="s">
        <v>539</v>
      </c>
      <c r="H11" s="91" t="s">
        <v>267</v>
      </c>
      <c r="I11" s="121"/>
      <c r="J11" s="92" t="s">
        <v>267</v>
      </c>
      <c r="K11" s="98" t="s">
        <v>540</v>
      </c>
      <c r="L11" s="113">
        <v>2</v>
      </c>
      <c r="M11" s="114">
        <v>375</v>
      </c>
      <c r="N11" s="111">
        <f t="shared" si="0"/>
        <v>750</v>
      </c>
      <c r="O11" s="81" t="s">
        <v>3</v>
      </c>
      <c r="P11" s="50"/>
      <c r="Q11" s="50"/>
      <c r="T11" s="50"/>
      <c r="V11" s="54" t="s">
        <v>81</v>
      </c>
      <c r="X11" s="47" t="s">
        <v>102</v>
      </c>
      <c r="Y11" s="50"/>
      <c r="AB11" s="21" t="s">
        <v>64</v>
      </c>
      <c r="AC11" s="21">
        <f>SUMIF(A3:A180,W4,N3:N180)</f>
        <v>0</v>
      </c>
    </row>
    <row r="12" spans="1:32" ht="46.8" x14ac:dyDescent="0.3">
      <c r="A12" s="190" t="s">
        <v>72</v>
      </c>
      <c r="B12" s="190"/>
      <c r="C12" s="208" t="s">
        <v>96</v>
      </c>
      <c r="D12" s="208"/>
      <c r="E12" s="190" t="s">
        <v>131</v>
      </c>
      <c r="F12" s="190"/>
      <c r="G12" s="79" t="s">
        <v>539</v>
      </c>
      <c r="H12" s="91" t="s">
        <v>268</v>
      </c>
      <c r="I12" s="121"/>
      <c r="J12" s="92" t="s">
        <v>268</v>
      </c>
      <c r="K12" s="98" t="s">
        <v>541</v>
      </c>
      <c r="L12" s="113">
        <v>2</v>
      </c>
      <c r="M12" s="114">
        <v>367</v>
      </c>
      <c r="N12" s="111">
        <f t="shared" si="0"/>
        <v>734</v>
      </c>
      <c r="O12" s="81" t="s">
        <v>3</v>
      </c>
      <c r="P12" s="50"/>
      <c r="Q12" s="50"/>
      <c r="T12" s="50"/>
      <c r="V12" s="54" t="s">
        <v>80</v>
      </c>
      <c r="Y12" s="50"/>
      <c r="AB12" s="21" t="s">
        <v>59</v>
      </c>
      <c r="AC12" s="21">
        <f>SUMIF(A3:A180,AA4,N3:N180)</f>
        <v>22577.81</v>
      </c>
    </row>
    <row r="13" spans="1:32" ht="46.8" x14ac:dyDescent="0.3">
      <c r="A13" s="190" t="s">
        <v>72</v>
      </c>
      <c r="B13" s="190"/>
      <c r="C13" s="208" t="s">
        <v>96</v>
      </c>
      <c r="D13" s="208"/>
      <c r="E13" s="190" t="s">
        <v>131</v>
      </c>
      <c r="F13" s="190"/>
      <c r="G13" s="79" t="s">
        <v>539</v>
      </c>
      <c r="H13" s="91" t="s">
        <v>269</v>
      </c>
      <c r="I13" s="121"/>
      <c r="J13" s="92" t="s">
        <v>269</v>
      </c>
      <c r="K13" s="98" t="s">
        <v>542</v>
      </c>
      <c r="L13" s="113">
        <v>2</v>
      </c>
      <c r="M13" s="114">
        <v>416</v>
      </c>
      <c r="N13" s="111">
        <f t="shared" si="0"/>
        <v>832</v>
      </c>
      <c r="O13" s="81" t="s">
        <v>3</v>
      </c>
      <c r="P13" s="50"/>
      <c r="Q13" s="50"/>
      <c r="T13" s="50"/>
      <c r="Y13" s="50"/>
      <c r="AB13" s="21" t="s">
        <v>65</v>
      </c>
      <c r="AC13" s="21">
        <f>SUMIF(A3:A180,R4,N3:N180)</f>
        <v>18935.129999999994</v>
      </c>
    </row>
    <row r="14" spans="1:32" ht="46.8" x14ac:dyDescent="0.3">
      <c r="A14" s="190" t="s">
        <v>54</v>
      </c>
      <c r="B14" s="190"/>
      <c r="C14" s="208" t="s">
        <v>94</v>
      </c>
      <c r="D14" s="208"/>
      <c r="E14" s="190" t="s">
        <v>127</v>
      </c>
      <c r="F14" s="190"/>
      <c r="G14" s="131" t="s">
        <v>543</v>
      </c>
      <c r="H14" s="91" t="s">
        <v>270</v>
      </c>
      <c r="I14" s="121"/>
      <c r="J14" s="92" t="s">
        <v>270</v>
      </c>
      <c r="K14" s="98">
        <v>1020000</v>
      </c>
      <c r="L14" s="113">
        <v>1</v>
      </c>
      <c r="M14" s="114">
        <v>104.43</v>
      </c>
      <c r="N14" s="111">
        <f t="shared" si="0"/>
        <v>104.43</v>
      </c>
      <c r="O14" s="81" t="s">
        <v>3</v>
      </c>
      <c r="P14" s="50"/>
      <c r="Q14" s="50"/>
      <c r="T14" s="50"/>
      <c r="Y14" s="50"/>
      <c r="AB14" s="21" t="s">
        <v>58</v>
      </c>
      <c r="AC14" s="21">
        <f>SUMIF(A3:A180,#REF!,N3:N180)</f>
        <v>0</v>
      </c>
    </row>
    <row r="15" spans="1:32" ht="46.8" x14ac:dyDescent="0.3">
      <c r="A15" s="190" t="s">
        <v>54</v>
      </c>
      <c r="B15" s="190"/>
      <c r="C15" s="208" t="s">
        <v>67</v>
      </c>
      <c r="D15" s="208"/>
      <c r="E15" s="190" t="s">
        <v>127</v>
      </c>
      <c r="F15" s="190"/>
      <c r="G15" s="131" t="s">
        <v>543</v>
      </c>
      <c r="H15" s="122" t="s">
        <v>271</v>
      </c>
      <c r="I15" s="123"/>
      <c r="J15" s="92" t="s">
        <v>271</v>
      </c>
      <c r="K15" s="115">
        <v>490</v>
      </c>
      <c r="L15" s="113">
        <v>1</v>
      </c>
      <c r="M15" s="114">
        <v>626.6</v>
      </c>
      <c r="N15" s="111">
        <f t="shared" si="0"/>
        <v>626.6</v>
      </c>
      <c r="O15" s="81" t="s">
        <v>3</v>
      </c>
      <c r="P15" s="50"/>
      <c r="Q15" s="50"/>
      <c r="T15" s="50"/>
      <c r="Y15" s="50"/>
      <c r="AB15" s="21" t="s">
        <v>101</v>
      </c>
      <c r="AC15" s="21">
        <f>SUMIF(A3:A180,X4,N3:N180)</f>
        <v>10382</v>
      </c>
    </row>
    <row r="16" spans="1:32" ht="46.8" x14ac:dyDescent="0.3">
      <c r="A16" s="190" t="s">
        <v>54</v>
      </c>
      <c r="B16" s="190"/>
      <c r="C16" s="208" t="s">
        <v>67</v>
      </c>
      <c r="D16" s="208"/>
      <c r="E16" s="190" t="s">
        <v>127</v>
      </c>
      <c r="F16" s="190"/>
      <c r="G16" s="131" t="s">
        <v>543</v>
      </c>
      <c r="H16" s="91" t="s">
        <v>272</v>
      </c>
      <c r="I16" s="121"/>
      <c r="J16" s="92" t="s">
        <v>272</v>
      </c>
      <c r="K16" s="98" t="s">
        <v>544</v>
      </c>
      <c r="L16" s="113">
        <v>1</v>
      </c>
      <c r="M16" s="114">
        <v>1640.95</v>
      </c>
      <c r="N16" s="111">
        <f t="shared" si="0"/>
        <v>1640.95</v>
      </c>
      <c r="O16" s="81" t="s">
        <v>3</v>
      </c>
      <c r="P16" s="50"/>
      <c r="Q16" s="50"/>
      <c r="T16" s="50"/>
      <c r="Y16" s="50"/>
      <c r="AB16" s="21" t="s">
        <v>71</v>
      </c>
      <c r="AC16" s="21">
        <f>SUMIF(A3:A180,Q4,N3:N180)</f>
        <v>2100</v>
      </c>
    </row>
    <row r="17" spans="1:29" ht="46.8" x14ac:dyDescent="0.3">
      <c r="A17" s="190" t="s">
        <v>54</v>
      </c>
      <c r="B17" s="190"/>
      <c r="C17" s="208" t="s">
        <v>76</v>
      </c>
      <c r="D17" s="208"/>
      <c r="E17" s="190" t="s">
        <v>127</v>
      </c>
      <c r="F17" s="190"/>
      <c r="G17" s="131" t="s">
        <v>543</v>
      </c>
      <c r="H17" s="91" t="s">
        <v>273</v>
      </c>
      <c r="I17" s="121"/>
      <c r="J17" s="92" t="s">
        <v>273</v>
      </c>
      <c r="K17" s="98" t="s">
        <v>545</v>
      </c>
      <c r="L17" s="113">
        <v>4</v>
      </c>
      <c r="M17" s="114">
        <v>434.4</v>
      </c>
      <c r="N17" s="111">
        <f t="shared" si="0"/>
        <v>1737.6</v>
      </c>
      <c r="O17" s="81" t="s">
        <v>3</v>
      </c>
      <c r="P17" s="50"/>
      <c r="Q17" s="50"/>
      <c r="T17" s="50"/>
      <c r="Y17" s="50"/>
      <c r="AB17" s="21" t="s">
        <v>72</v>
      </c>
      <c r="AC17" s="21">
        <f>SUMIF(A3:A180,T4,N3:N180)</f>
        <v>24348</v>
      </c>
    </row>
    <row r="18" spans="1:29" ht="46.8" x14ac:dyDescent="0.3">
      <c r="A18" s="190" t="s">
        <v>54</v>
      </c>
      <c r="B18" s="190"/>
      <c r="C18" s="208" t="s">
        <v>94</v>
      </c>
      <c r="D18" s="208"/>
      <c r="E18" s="190" t="s">
        <v>127</v>
      </c>
      <c r="F18" s="190"/>
      <c r="G18" s="131" t="s">
        <v>543</v>
      </c>
      <c r="H18" s="91" t="s">
        <v>274</v>
      </c>
      <c r="I18" s="121"/>
      <c r="J18" s="92" t="s">
        <v>274</v>
      </c>
      <c r="K18" s="98" t="s">
        <v>546</v>
      </c>
      <c r="L18" s="113">
        <v>1</v>
      </c>
      <c r="M18" s="114">
        <v>507.73</v>
      </c>
      <c r="N18" s="111">
        <f t="shared" si="0"/>
        <v>507.73</v>
      </c>
      <c r="O18" s="81" t="s">
        <v>3</v>
      </c>
      <c r="P18" s="50"/>
      <c r="Q18" s="50"/>
      <c r="T18" s="50"/>
      <c r="Y18" s="50"/>
      <c r="AB18" s="21" t="s">
        <v>74</v>
      </c>
      <c r="AC18" s="21">
        <f>SUMIF(A3:A180,Y4,N3:N180)</f>
        <v>10702.17</v>
      </c>
    </row>
    <row r="19" spans="1:29" ht="46.8" x14ac:dyDescent="0.3">
      <c r="A19" s="190" t="s">
        <v>54</v>
      </c>
      <c r="B19" s="190"/>
      <c r="C19" s="208" t="s">
        <v>67</v>
      </c>
      <c r="D19" s="208"/>
      <c r="E19" s="190" t="s">
        <v>548</v>
      </c>
      <c r="F19" s="190"/>
      <c r="G19" s="131" t="s">
        <v>547</v>
      </c>
      <c r="H19" s="91" t="s">
        <v>275</v>
      </c>
      <c r="I19" s="121"/>
      <c r="J19" s="92" t="s">
        <v>275</v>
      </c>
      <c r="K19" s="98">
        <v>4806</v>
      </c>
      <c r="L19" s="113">
        <v>12</v>
      </c>
      <c r="M19" s="114">
        <v>175</v>
      </c>
      <c r="N19" s="111">
        <f t="shared" si="0"/>
        <v>2100</v>
      </c>
      <c r="O19" s="81" t="s">
        <v>3</v>
      </c>
      <c r="P19" s="50"/>
      <c r="Q19" s="50"/>
      <c r="T19" s="50"/>
      <c r="Y19" s="50"/>
    </row>
    <row r="20" spans="1:29" ht="46.8" x14ac:dyDescent="0.3">
      <c r="A20" s="190" t="s">
        <v>54</v>
      </c>
      <c r="B20" s="190"/>
      <c r="C20" s="208" t="s">
        <v>76</v>
      </c>
      <c r="D20" s="208"/>
      <c r="E20" s="190" t="s">
        <v>548</v>
      </c>
      <c r="F20" s="190"/>
      <c r="G20" s="131" t="s">
        <v>547</v>
      </c>
      <c r="H20" s="91" t="s">
        <v>276</v>
      </c>
      <c r="I20" s="121"/>
      <c r="J20" s="92" t="s">
        <v>276</v>
      </c>
      <c r="K20" s="98">
        <v>1910</v>
      </c>
      <c r="L20" s="113">
        <v>3</v>
      </c>
      <c r="M20" s="114">
        <v>305</v>
      </c>
      <c r="N20" s="111">
        <f t="shared" si="0"/>
        <v>915</v>
      </c>
      <c r="O20" s="81" t="s">
        <v>3</v>
      </c>
      <c r="P20" s="50"/>
      <c r="Q20" s="50"/>
      <c r="T20" s="50"/>
      <c r="Y20" s="50"/>
    </row>
    <row r="21" spans="1:29" ht="46.8" x14ac:dyDescent="0.3">
      <c r="A21" s="190" t="s">
        <v>54</v>
      </c>
      <c r="B21" s="190"/>
      <c r="C21" s="208" t="s">
        <v>67</v>
      </c>
      <c r="D21" s="208"/>
      <c r="E21" s="190" t="s">
        <v>127</v>
      </c>
      <c r="F21" s="190"/>
      <c r="G21" s="131" t="s">
        <v>543</v>
      </c>
      <c r="H21" s="91" t="s">
        <v>277</v>
      </c>
      <c r="I21" s="121"/>
      <c r="J21" s="92" t="s">
        <v>277</v>
      </c>
      <c r="K21" s="98" t="s">
        <v>549</v>
      </c>
      <c r="L21" s="113">
        <v>1</v>
      </c>
      <c r="M21" s="114">
        <v>224.42</v>
      </c>
      <c r="N21" s="111">
        <f t="shared" si="0"/>
        <v>224.42</v>
      </c>
      <c r="O21" s="81" t="s">
        <v>3</v>
      </c>
      <c r="P21" s="50"/>
      <c r="Q21" s="50"/>
      <c r="T21" s="50"/>
      <c r="Y21" s="50"/>
    </row>
    <row r="22" spans="1:29" ht="46.8" x14ac:dyDescent="0.3">
      <c r="A22" s="190" t="s">
        <v>54</v>
      </c>
      <c r="B22" s="190"/>
      <c r="C22" s="208" t="s">
        <v>67</v>
      </c>
      <c r="D22" s="208"/>
      <c r="E22" s="190" t="s">
        <v>127</v>
      </c>
      <c r="F22" s="190"/>
      <c r="G22" s="131" t="s">
        <v>543</v>
      </c>
      <c r="H22" s="91" t="s">
        <v>278</v>
      </c>
      <c r="I22" s="121"/>
      <c r="J22" s="92" t="s">
        <v>278</v>
      </c>
      <c r="K22" s="98">
        <v>935121</v>
      </c>
      <c r="L22" s="113">
        <v>70</v>
      </c>
      <c r="M22" s="114">
        <v>78.88</v>
      </c>
      <c r="N22" s="111">
        <f t="shared" si="0"/>
        <v>5521.5999999999995</v>
      </c>
      <c r="O22" s="81" t="s">
        <v>3</v>
      </c>
      <c r="P22" s="50"/>
      <c r="Q22" s="50"/>
      <c r="T22" s="50"/>
      <c r="Y22" s="50"/>
    </row>
    <row r="23" spans="1:29" ht="46.8" x14ac:dyDescent="0.3">
      <c r="A23" s="190" t="s">
        <v>54</v>
      </c>
      <c r="B23" s="190"/>
      <c r="C23" s="208" t="s">
        <v>67</v>
      </c>
      <c r="D23" s="208"/>
      <c r="E23" s="190" t="s">
        <v>127</v>
      </c>
      <c r="F23" s="190"/>
      <c r="G23" s="131" t="s">
        <v>543</v>
      </c>
      <c r="H23" s="91" t="s">
        <v>279</v>
      </c>
      <c r="I23" s="121"/>
      <c r="J23" s="92" t="s">
        <v>279</v>
      </c>
      <c r="K23" s="98" t="s">
        <v>550</v>
      </c>
      <c r="L23" s="113">
        <v>1</v>
      </c>
      <c r="M23" s="114">
        <v>814.36</v>
      </c>
      <c r="N23" s="111">
        <f t="shared" si="0"/>
        <v>814.36</v>
      </c>
      <c r="O23" s="81" t="s">
        <v>3</v>
      </c>
      <c r="P23" s="50"/>
      <c r="Q23" s="50"/>
      <c r="T23" s="50"/>
      <c r="Y23" s="50"/>
    </row>
    <row r="24" spans="1:29" ht="46.8" x14ac:dyDescent="0.3">
      <c r="A24" s="190" t="s">
        <v>54</v>
      </c>
      <c r="B24" s="190"/>
      <c r="C24" s="208" t="s">
        <v>56</v>
      </c>
      <c r="D24" s="208"/>
      <c r="E24" s="190" t="s">
        <v>127</v>
      </c>
      <c r="F24" s="190"/>
      <c r="G24" s="131" t="s">
        <v>543</v>
      </c>
      <c r="H24" s="91" t="s">
        <v>280</v>
      </c>
      <c r="I24" s="121"/>
      <c r="J24" s="92" t="s">
        <v>280</v>
      </c>
      <c r="K24" s="115">
        <v>15800</v>
      </c>
      <c r="L24" s="113">
        <v>4</v>
      </c>
      <c r="M24" s="114">
        <v>626.6</v>
      </c>
      <c r="N24" s="111">
        <f t="shared" si="0"/>
        <v>2506.4</v>
      </c>
      <c r="O24" s="81" t="s">
        <v>3</v>
      </c>
      <c r="P24" s="50"/>
      <c r="Q24" s="50"/>
      <c r="T24" s="50"/>
      <c r="Y24" s="50"/>
    </row>
    <row r="25" spans="1:29" ht="46.8" x14ac:dyDescent="0.3">
      <c r="A25" s="190" t="s">
        <v>54</v>
      </c>
      <c r="B25" s="190"/>
      <c r="C25" s="208" t="s">
        <v>57</v>
      </c>
      <c r="D25" s="208"/>
      <c r="E25" s="190" t="s">
        <v>127</v>
      </c>
      <c r="F25" s="190"/>
      <c r="G25" s="131" t="s">
        <v>543</v>
      </c>
      <c r="H25" s="91" t="s">
        <v>281</v>
      </c>
      <c r="I25" s="121"/>
      <c r="J25" s="92" t="s">
        <v>281</v>
      </c>
      <c r="K25" s="98" t="s">
        <v>551</v>
      </c>
      <c r="L25" s="113">
        <v>1</v>
      </c>
      <c r="M25" s="114">
        <v>15850</v>
      </c>
      <c r="N25" s="111">
        <f t="shared" si="0"/>
        <v>15850</v>
      </c>
      <c r="O25" s="81" t="s">
        <v>3</v>
      </c>
      <c r="P25" s="50"/>
      <c r="Q25" s="50"/>
      <c r="T25" s="50"/>
      <c r="Y25" s="50"/>
    </row>
    <row r="26" spans="1:29" ht="46.8" x14ac:dyDescent="0.3">
      <c r="A26" s="190" t="s">
        <v>54</v>
      </c>
      <c r="B26" s="190"/>
      <c r="C26" s="208" t="s">
        <v>57</v>
      </c>
      <c r="D26" s="208"/>
      <c r="E26" s="190" t="s">
        <v>127</v>
      </c>
      <c r="F26" s="190"/>
      <c r="G26" s="131" t="s">
        <v>543</v>
      </c>
      <c r="H26" s="91" t="s">
        <v>281</v>
      </c>
      <c r="I26" s="121"/>
      <c r="J26" s="92" t="s">
        <v>281</v>
      </c>
      <c r="K26" s="98" t="s">
        <v>552</v>
      </c>
      <c r="L26" s="113">
        <v>1</v>
      </c>
      <c r="M26" s="114">
        <v>7175</v>
      </c>
      <c r="N26" s="111">
        <f t="shared" si="0"/>
        <v>7175</v>
      </c>
      <c r="O26" s="81" t="s">
        <v>3</v>
      </c>
      <c r="P26" s="50"/>
      <c r="Q26" s="50"/>
      <c r="T26" s="50"/>
      <c r="Y26" s="50"/>
    </row>
    <row r="27" spans="1:29" ht="46.8" x14ac:dyDescent="0.3">
      <c r="A27" s="190" t="s">
        <v>65</v>
      </c>
      <c r="B27" s="190"/>
      <c r="C27" s="208" t="s">
        <v>47</v>
      </c>
      <c r="D27" s="208"/>
      <c r="E27" s="190" t="s">
        <v>145</v>
      </c>
      <c r="F27" s="190"/>
      <c r="G27" s="79" t="s">
        <v>557</v>
      </c>
      <c r="H27" s="120" t="s">
        <v>282</v>
      </c>
      <c r="I27" s="105"/>
      <c r="J27" s="92" t="s">
        <v>555</v>
      </c>
      <c r="K27" s="98" t="s">
        <v>617</v>
      </c>
      <c r="L27" s="113">
        <v>2</v>
      </c>
      <c r="M27" s="114">
        <v>1614.28</v>
      </c>
      <c r="N27" s="111">
        <f t="shared" si="0"/>
        <v>3228.56</v>
      </c>
      <c r="O27" s="81" t="s">
        <v>3</v>
      </c>
      <c r="P27" s="50"/>
      <c r="Q27" s="50"/>
      <c r="T27" s="50"/>
      <c r="Y27" s="50"/>
    </row>
    <row r="28" spans="1:29" ht="46.8" x14ac:dyDescent="0.3">
      <c r="A28" s="190" t="s">
        <v>65</v>
      </c>
      <c r="B28" s="190"/>
      <c r="C28" s="208" t="s">
        <v>89</v>
      </c>
      <c r="D28" s="208"/>
      <c r="E28" s="190" t="s">
        <v>145</v>
      </c>
      <c r="F28" s="190"/>
      <c r="G28" s="79" t="s">
        <v>556</v>
      </c>
      <c r="H28" s="91" t="s">
        <v>283</v>
      </c>
      <c r="I28" s="121"/>
      <c r="J28" s="92" t="s">
        <v>553</v>
      </c>
      <c r="K28" s="98" t="s">
        <v>618</v>
      </c>
      <c r="L28" s="113">
        <v>1</v>
      </c>
      <c r="M28" s="114">
        <v>3580.57</v>
      </c>
      <c r="N28" s="111">
        <f t="shared" si="0"/>
        <v>3580.57</v>
      </c>
      <c r="O28" s="81" t="s">
        <v>3</v>
      </c>
      <c r="P28" s="50"/>
      <c r="Q28" s="50"/>
      <c r="T28" s="50"/>
      <c r="Y28" s="50"/>
    </row>
    <row r="29" spans="1:29" ht="46.8" x14ac:dyDescent="0.3">
      <c r="A29" s="190" t="s">
        <v>65</v>
      </c>
      <c r="B29" s="190"/>
      <c r="C29" s="208" t="s">
        <v>89</v>
      </c>
      <c r="D29" s="208"/>
      <c r="E29" s="190" t="s">
        <v>145</v>
      </c>
      <c r="F29" s="190"/>
      <c r="G29" s="79" t="s">
        <v>556</v>
      </c>
      <c r="H29" s="91" t="s">
        <v>284</v>
      </c>
      <c r="I29" s="121"/>
      <c r="J29" s="92" t="s">
        <v>554</v>
      </c>
      <c r="K29" s="98" t="s">
        <v>618</v>
      </c>
      <c r="L29" s="113">
        <v>1</v>
      </c>
      <c r="M29" s="114">
        <v>3580.57</v>
      </c>
      <c r="N29" s="111">
        <f t="shared" si="0"/>
        <v>3580.57</v>
      </c>
      <c r="O29" s="81" t="s">
        <v>3</v>
      </c>
      <c r="P29" s="50"/>
      <c r="Q29" s="50"/>
      <c r="T29" s="50"/>
      <c r="Y29" s="50"/>
    </row>
    <row r="30" spans="1:29" ht="46.8" x14ac:dyDescent="0.3">
      <c r="A30" s="190" t="s">
        <v>65</v>
      </c>
      <c r="B30" s="190"/>
      <c r="C30" s="208" t="s">
        <v>7</v>
      </c>
      <c r="D30" s="208"/>
      <c r="E30" s="190" t="s">
        <v>495</v>
      </c>
      <c r="F30" s="190"/>
      <c r="G30" s="79" t="s">
        <v>558</v>
      </c>
      <c r="H30" s="91" t="s">
        <v>285</v>
      </c>
      <c r="I30" s="121"/>
      <c r="J30" s="92" t="s">
        <v>285</v>
      </c>
      <c r="K30" s="98" t="s">
        <v>619</v>
      </c>
      <c r="L30" s="113">
        <v>1</v>
      </c>
      <c r="M30" s="114">
        <v>1064</v>
      </c>
      <c r="N30" s="111">
        <f t="shared" si="0"/>
        <v>1064</v>
      </c>
      <c r="O30" s="81" t="s">
        <v>3</v>
      </c>
      <c r="P30" s="50"/>
      <c r="Q30" s="50"/>
      <c r="T30" s="50"/>
      <c r="Y30" s="50"/>
    </row>
    <row r="31" spans="1:29" ht="46.8" x14ac:dyDescent="0.3">
      <c r="A31" s="190" t="s">
        <v>65</v>
      </c>
      <c r="B31" s="190"/>
      <c r="C31" s="208" t="s">
        <v>67</v>
      </c>
      <c r="D31" s="208"/>
      <c r="E31" s="190" t="s">
        <v>145</v>
      </c>
      <c r="F31" s="190"/>
      <c r="G31" s="79" t="s">
        <v>556</v>
      </c>
      <c r="H31" s="91" t="s">
        <v>286</v>
      </c>
      <c r="I31" s="121"/>
      <c r="J31" s="92" t="s">
        <v>286</v>
      </c>
      <c r="K31" s="98">
        <v>449897</v>
      </c>
      <c r="L31" s="113">
        <v>2</v>
      </c>
      <c r="M31" s="114">
        <v>951.24</v>
      </c>
      <c r="N31" s="111">
        <f t="shared" si="0"/>
        <v>1902.48</v>
      </c>
      <c r="O31" s="81" t="s">
        <v>3</v>
      </c>
      <c r="P31" s="50"/>
      <c r="Q31" s="50"/>
      <c r="T31" s="50"/>
      <c r="Y31" s="50"/>
    </row>
    <row r="32" spans="1:29" ht="46.8" x14ac:dyDescent="0.3">
      <c r="A32" s="190" t="s">
        <v>65</v>
      </c>
      <c r="B32" s="190"/>
      <c r="C32" s="208" t="s">
        <v>67</v>
      </c>
      <c r="D32" s="208"/>
      <c r="E32" s="80" t="s">
        <v>559</v>
      </c>
      <c r="F32" s="80"/>
      <c r="G32" s="79" t="s">
        <v>557</v>
      </c>
      <c r="H32" s="91" t="s">
        <v>287</v>
      </c>
      <c r="I32" s="121"/>
      <c r="J32" s="92" t="s">
        <v>287</v>
      </c>
      <c r="K32" s="98" t="s">
        <v>620</v>
      </c>
      <c r="L32" s="113">
        <v>1</v>
      </c>
      <c r="M32" s="114">
        <v>610</v>
      </c>
      <c r="N32" s="111">
        <f t="shared" si="0"/>
        <v>610</v>
      </c>
      <c r="O32" s="81" t="s">
        <v>3</v>
      </c>
      <c r="P32" s="50"/>
      <c r="Q32" s="50"/>
      <c r="T32" s="50"/>
      <c r="Y32" s="50"/>
    </row>
    <row r="33" spans="1:25" ht="46.8" x14ac:dyDescent="0.3">
      <c r="A33" s="190" t="s">
        <v>65</v>
      </c>
      <c r="B33" s="190"/>
      <c r="C33" s="208" t="s">
        <v>67</v>
      </c>
      <c r="D33" s="208"/>
      <c r="E33" s="190" t="s">
        <v>561</v>
      </c>
      <c r="F33" s="190"/>
      <c r="G33" s="79" t="s">
        <v>560</v>
      </c>
      <c r="H33" s="91" t="s">
        <v>288</v>
      </c>
      <c r="I33" s="121"/>
      <c r="J33" s="92" t="s">
        <v>288</v>
      </c>
      <c r="K33" s="98" t="s">
        <v>621</v>
      </c>
      <c r="L33" s="113">
        <v>2</v>
      </c>
      <c r="M33" s="114">
        <v>95</v>
      </c>
      <c r="N33" s="111">
        <f t="shared" si="0"/>
        <v>190</v>
      </c>
      <c r="O33" s="81" t="s">
        <v>3</v>
      </c>
      <c r="P33" s="50"/>
      <c r="Q33" s="50"/>
      <c r="T33" s="50"/>
      <c r="Y33" s="50"/>
    </row>
    <row r="34" spans="1:25" ht="46.8" x14ac:dyDescent="0.3">
      <c r="A34" s="190" t="s">
        <v>65</v>
      </c>
      <c r="B34" s="190"/>
      <c r="C34" s="208" t="s">
        <v>47</v>
      </c>
      <c r="D34" s="208"/>
      <c r="E34" s="190" t="s">
        <v>145</v>
      </c>
      <c r="F34" s="190"/>
      <c r="G34" s="79" t="s">
        <v>557</v>
      </c>
      <c r="H34" s="91" t="s">
        <v>289</v>
      </c>
      <c r="I34" s="121"/>
      <c r="J34" s="92" t="s">
        <v>289</v>
      </c>
      <c r="K34" s="98" t="s">
        <v>622</v>
      </c>
      <c r="L34" s="113">
        <v>2</v>
      </c>
      <c r="M34" s="114">
        <v>623.11</v>
      </c>
      <c r="N34" s="111">
        <f t="shared" si="0"/>
        <v>1246.22</v>
      </c>
      <c r="O34" s="81" t="s">
        <v>3</v>
      </c>
      <c r="P34" s="50"/>
      <c r="Q34" s="50"/>
      <c r="T34" s="50"/>
      <c r="Y34" s="50"/>
    </row>
    <row r="35" spans="1:25" ht="46.8" x14ac:dyDescent="0.3">
      <c r="A35" s="190" t="s">
        <v>65</v>
      </c>
      <c r="B35" s="190"/>
      <c r="C35" s="208" t="s">
        <v>47</v>
      </c>
      <c r="D35" s="208"/>
      <c r="E35" s="190" t="s">
        <v>495</v>
      </c>
      <c r="F35" s="190"/>
      <c r="G35" s="131" t="s">
        <v>562</v>
      </c>
      <c r="H35" s="91" t="s">
        <v>290</v>
      </c>
      <c r="I35" s="121"/>
      <c r="J35" s="92" t="s">
        <v>290</v>
      </c>
      <c r="K35" s="98" t="s">
        <v>623</v>
      </c>
      <c r="L35" s="113">
        <v>2</v>
      </c>
      <c r="M35" s="114">
        <v>309.16000000000003</v>
      </c>
      <c r="N35" s="111">
        <f t="shared" si="0"/>
        <v>618.32000000000005</v>
      </c>
      <c r="O35" s="81" t="s">
        <v>3</v>
      </c>
      <c r="P35" s="50"/>
      <c r="Q35" s="50"/>
      <c r="T35" s="50"/>
      <c r="Y35" s="50"/>
    </row>
    <row r="36" spans="1:25" ht="46.8" x14ac:dyDescent="0.3">
      <c r="A36" s="190" t="s">
        <v>65</v>
      </c>
      <c r="B36" s="190"/>
      <c r="C36" s="208" t="s">
        <v>47</v>
      </c>
      <c r="D36" s="208"/>
      <c r="E36" s="190" t="s">
        <v>495</v>
      </c>
      <c r="F36" s="190"/>
      <c r="G36" s="79" t="s">
        <v>563</v>
      </c>
      <c r="H36" s="91" t="s">
        <v>291</v>
      </c>
      <c r="I36" s="121"/>
      <c r="J36" s="92" t="s">
        <v>291</v>
      </c>
      <c r="K36" s="98" t="s">
        <v>624</v>
      </c>
      <c r="L36" s="113">
        <v>3</v>
      </c>
      <c r="M36" s="114">
        <v>158.26</v>
      </c>
      <c r="N36" s="111">
        <f t="shared" si="0"/>
        <v>474.78</v>
      </c>
      <c r="O36" s="81" t="s">
        <v>3</v>
      </c>
      <c r="P36" s="50"/>
      <c r="Q36" s="50"/>
      <c r="T36" s="50"/>
      <c r="Y36" s="50"/>
    </row>
    <row r="37" spans="1:25" ht="47.4" thickBot="1" x14ac:dyDescent="0.35">
      <c r="A37" s="190" t="s">
        <v>65</v>
      </c>
      <c r="B37" s="190"/>
      <c r="C37" s="208" t="s">
        <v>95</v>
      </c>
      <c r="D37" s="208"/>
      <c r="E37" s="190" t="s">
        <v>495</v>
      </c>
      <c r="F37" s="190"/>
      <c r="G37" s="79" t="s">
        <v>557</v>
      </c>
      <c r="H37" s="122" t="s">
        <v>292</v>
      </c>
      <c r="I37" s="123"/>
      <c r="J37" s="92" t="s">
        <v>292</v>
      </c>
      <c r="K37" s="98" t="s">
        <v>625</v>
      </c>
      <c r="L37" s="113">
        <v>2</v>
      </c>
      <c r="M37" s="114">
        <v>124.21</v>
      </c>
      <c r="N37" s="111">
        <f t="shared" si="0"/>
        <v>248.42</v>
      </c>
      <c r="O37" s="81" t="s">
        <v>3</v>
      </c>
      <c r="P37" s="50"/>
      <c r="Q37" s="50"/>
      <c r="T37" s="50"/>
      <c r="Y37" s="50"/>
    </row>
    <row r="38" spans="1:25" ht="46.8" x14ac:dyDescent="0.3">
      <c r="A38" s="190" t="s">
        <v>65</v>
      </c>
      <c r="B38" s="190"/>
      <c r="C38" s="208" t="s">
        <v>76</v>
      </c>
      <c r="D38" s="208"/>
      <c r="E38" s="190" t="s">
        <v>145</v>
      </c>
      <c r="F38" s="190"/>
      <c r="G38" s="79" t="s">
        <v>557</v>
      </c>
      <c r="H38" s="126" t="s">
        <v>293</v>
      </c>
      <c r="I38" s="127"/>
      <c r="J38" s="92" t="s">
        <v>293</v>
      </c>
      <c r="K38" s="98" t="s">
        <v>626</v>
      </c>
      <c r="L38" s="113">
        <v>1</v>
      </c>
      <c r="M38" s="114">
        <v>658.35</v>
      </c>
      <c r="N38" s="111">
        <f t="shared" si="0"/>
        <v>658.35</v>
      </c>
      <c r="O38" s="81" t="s">
        <v>3</v>
      </c>
      <c r="P38" s="50"/>
      <c r="Q38" s="50"/>
      <c r="T38" s="50"/>
      <c r="Y38" s="50"/>
    </row>
    <row r="39" spans="1:25" ht="46.8" x14ac:dyDescent="0.3">
      <c r="A39" s="190" t="s">
        <v>65</v>
      </c>
      <c r="B39" s="190"/>
      <c r="C39" s="208" t="s">
        <v>67</v>
      </c>
      <c r="D39" s="208"/>
      <c r="E39" s="190" t="s">
        <v>495</v>
      </c>
      <c r="F39" s="190"/>
      <c r="G39" s="79" t="s">
        <v>557</v>
      </c>
      <c r="H39" s="91" t="s">
        <v>294</v>
      </c>
      <c r="I39" s="121"/>
      <c r="J39" s="92" t="s">
        <v>294</v>
      </c>
      <c r="K39" s="98" t="s">
        <v>627</v>
      </c>
      <c r="L39" s="113">
        <v>2</v>
      </c>
      <c r="M39" s="114">
        <v>120.97</v>
      </c>
      <c r="N39" s="111">
        <f t="shared" si="0"/>
        <v>241.94</v>
      </c>
      <c r="O39" s="81" t="s">
        <v>3</v>
      </c>
      <c r="P39" s="50"/>
      <c r="Q39" s="50"/>
      <c r="T39" s="50"/>
      <c r="Y39" s="50"/>
    </row>
    <row r="40" spans="1:25" ht="46.8" x14ac:dyDescent="0.3">
      <c r="A40" s="190" t="s">
        <v>65</v>
      </c>
      <c r="B40" s="190"/>
      <c r="C40" s="208" t="s">
        <v>67</v>
      </c>
      <c r="D40" s="208"/>
      <c r="E40" s="190" t="s">
        <v>564</v>
      </c>
      <c r="F40" s="190"/>
      <c r="G40" s="79" t="s">
        <v>557</v>
      </c>
      <c r="H40" s="91" t="s">
        <v>295</v>
      </c>
      <c r="I40" s="121"/>
      <c r="J40" s="92" t="s">
        <v>295</v>
      </c>
      <c r="K40" s="98" t="s">
        <v>628</v>
      </c>
      <c r="L40" s="113">
        <v>2</v>
      </c>
      <c r="M40" s="114">
        <v>291.91000000000003</v>
      </c>
      <c r="N40" s="111">
        <f t="shared" si="0"/>
        <v>583.82000000000005</v>
      </c>
      <c r="O40" s="81" t="s">
        <v>3</v>
      </c>
      <c r="P40" s="50"/>
      <c r="Q40" s="50"/>
      <c r="T40" s="50"/>
      <c r="Y40" s="50"/>
    </row>
    <row r="41" spans="1:25" ht="17.100000000000001" customHeight="1" x14ac:dyDescent="0.3">
      <c r="A41" s="190" t="s">
        <v>65</v>
      </c>
      <c r="B41" s="190"/>
      <c r="C41" s="208" t="s">
        <v>67</v>
      </c>
      <c r="D41" s="208"/>
      <c r="E41" s="190" t="s">
        <v>495</v>
      </c>
      <c r="F41" s="190"/>
      <c r="G41" s="79" t="s">
        <v>557</v>
      </c>
      <c r="H41" s="91" t="s">
        <v>296</v>
      </c>
      <c r="I41" s="121"/>
      <c r="J41" s="92" t="s">
        <v>296</v>
      </c>
      <c r="K41" s="98" t="s">
        <v>629</v>
      </c>
      <c r="L41" s="113">
        <v>26</v>
      </c>
      <c r="M41" s="114">
        <v>18.350000000000001</v>
      </c>
      <c r="N41" s="111">
        <f t="shared" si="0"/>
        <v>477.1</v>
      </c>
      <c r="O41" s="81" t="s">
        <v>3</v>
      </c>
      <c r="P41" s="50"/>
      <c r="Q41" s="50"/>
      <c r="T41" s="50"/>
      <c r="Y41" s="50"/>
    </row>
    <row r="42" spans="1:25" ht="46.8" x14ac:dyDescent="0.3">
      <c r="A42" s="190" t="s">
        <v>65</v>
      </c>
      <c r="B42" s="190"/>
      <c r="C42" s="208" t="s">
        <v>76</v>
      </c>
      <c r="D42" s="208"/>
      <c r="E42" s="190" t="s">
        <v>529</v>
      </c>
      <c r="F42" s="190"/>
      <c r="G42" s="79" t="s">
        <v>557</v>
      </c>
      <c r="H42" s="91" t="s">
        <v>297</v>
      </c>
      <c r="I42" s="121"/>
      <c r="J42" s="92" t="s">
        <v>297</v>
      </c>
      <c r="K42" s="98" t="s">
        <v>630</v>
      </c>
      <c r="L42" s="113">
        <v>1</v>
      </c>
      <c r="M42" s="114">
        <v>230</v>
      </c>
      <c r="N42" s="111">
        <f t="shared" si="0"/>
        <v>230</v>
      </c>
      <c r="O42" s="81" t="s">
        <v>3</v>
      </c>
      <c r="P42" s="50"/>
      <c r="Q42" s="50"/>
      <c r="T42" s="50"/>
      <c r="Y42" s="50"/>
    </row>
    <row r="43" spans="1:25" ht="46.8" x14ac:dyDescent="0.3">
      <c r="A43" s="190" t="s">
        <v>54</v>
      </c>
      <c r="B43" s="190"/>
      <c r="C43" s="208" t="s">
        <v>67</v>
      </c>
      <c r="D43" s="208"/>
      <c r="E43" s="190" t="s">
        <v>548</v>
      </c>
      <c r="F43" s="190"/>
      <c r="G43" s="79" t="s">
        <v>565</v>
      </c>
      <c r="H43" s="91" t="s">
        <v>298</v>
      </c>
      <c r="I43" s="121"/>
      <c r="J43" s="92" t="s">
        <v>298</v>
      </c>
      <c r="K43" s="98" t="s">
        <v>631</v>
      </c>
      <c r="L43" s="113">
        <v>1</v>
      </c>
      <c r="M43" s="114">
        <v>1475</v>
      </c>
      <c r="N43" s="111">
        <f t="shared" si="0"/>
        <v>1475</v>
      </c>
      <c r="O43" s="81" t="s">
        <v>3</v>
      </c>
      <c r="P43" s="50"/>
      <c r="Q43" s="50"/>
      <c r="T43" s="50"/>
      <c r="Y43" s="50"/>
    </row>
    <row r="44" spans="1:25" ht="46.8" x14ac:dyDescent="0.3">
      <c r="A44" s="190" t="s">
        <v>54</v>
      </c>
      <c r="B44" s="190"/>
      <c r="C44" s="208" t="s">
        <v>55</v>
      </c>
      <c r="D44" s="208"/>
      <c r="E44" s="190" t="s">
        <v>548</v>
      </c>
      <c r="F44" s="190"/>
      <c r="G44" s="79" t="s">
        <v>566</v>
      </c>
      <c r="H44" s="91" t="s">
        <v>299</v>
      </c>
      <c r="I44" s="121"/>
      <c r="J44" s="92" t="s">
        <v>299</v>
      </c>
      <c r="K44" s="98" t="s">
        <v>632</v>
      </c>
      <c r="L44" s="113">
        <v>1</v>
      </c>
      <c r="M44" s="114">
        <v>740</v>
      </c>
      <c r="N44" s="111">
        <f t="shared" si="0"/>
        <v>740</v>
      </c>
      <c r="O44" s="81" t="s">
        <v>3</v>
      </c>
      <c r="P44" s="50"/>
      <c r="Q44" s="50"/>
      <c r="T44" s="50"/>
      <c r="Y44" s="50"/>
    </row>
    <row r="45" spans="1:25" ht="46.8" x14ac:dyDescent="0.3">
      <c r="A45" s="190" t="s">
        <v>54</v>
      </c>
      <c r="B45" s="190"/>
      <c r="C45" s="208" t="s">
        <v>55</v>
      </c>
      <c r="D45" s="208"/>
      <c r="E45" s="190" t="s">
        <v>548</v>
      </c>
      <c r="F45" s="190"/>
      <c r="G45" s="79" t="s">
        <v>566</v>
      </c>
      <c r="H45" s="91" t="s">
        <v>300</v>
      </c>
      <c r="I45" s="121"/>
      <c r="J45" s="92" t="s">
        <v>300</v>
      </c>
      <c r="K45" s="98" t="s">
        <v>633</v>
      </c>
      <c r="L45" s="113">
        <v>1</v>
      </c>
      <c r="M45" s="114">
        <v>165</v>
      </c>
      <c r="N45" s="111">
        <f t="shared" si="0"/>
        <v>165</v>
      </c>
      <c r="O45" s="81" t="s">
        <v>3</v>
      </c>
      <c r="P45" s="50"/>
      <c r="Q45" s="50"/>
      <c r="T45" s="50"/>
      <c r="Y45" s="50"/>
    </row>
    <row r="46" spans="1:25" ht="46.8" x14ac:dyDescent="0.3">
      <c r="A46" s="190" t="s">
        <v>54</v>
      </c>
      <c r="B46" s="190"/>
      <c r="C46" s="208" t="s">
        <v>67</v>
      </c>
      <c r="D46" s="208"/>
      <c r="E46" s="190" t="s">
        <v>131</v>
      </c>
      <c r="F46" s="190"/>
      <c r="G46" s="131" t="s">
        <v>567</v>
      </c>
      <c r="H46" s="91" t="s">
        <v>301</v>
      </c>
      <c r="I46" s="121"/>
      <c r="J46" s="92" t="s">
        <v>301</v>
      </c>
      <c r="K46" s="98" t="s">
        <v>634</v>
      </c>
      <c r="L46" s="113">
        <v>1</v>
      </c>
      <c r="M46" s="114">
        <v>768</v>
      </c>
      <c r="N46" s="111">
        <f t="shared" si="0"/>
        <v>768</v>
      </c>
      <c r="O46" s="81" t="s">
        <v>3</v>
      </c>
      <c r="P46" s="50"/>
      <c r="Q46" s="50"/>
      <c r="T46" s="50"/>
      <c r="Y46" s="50"/>
    </row>
    <row r="47" spans="1:25" ht="46.8" x14ac:dyDescent="0.3">
      <c r="A47" s="190" t="s">
        <v>54</v>
      </c>
      <c r="B47" s="190"/>
      <c r="C47" s="208" t="s">
        <v>67</v>
      </c>
      <c r="D47" s="208"/>
      <c r="E47" s="190" t="s">
        <v>548</v>
      </c>
      <c r="F47" s="190"/>
      <c r="G47" s="79" t="s">
        <v>565</v>
      </c>
      <c r="H47" s="91" t="s">
        <v>302</v>
      </c>
      <c r="I47" s="121"/>
      <c r="J47" s="92" t="s">
        <v>302</v>
      </c>
      <c r="K47" s="98"/>
      <c r="L47" s="113">
        <v>1</v>
      </c>
      <c r="M47" s="114">
        <v>2995</v>
      </c>
      <c r="N47" s="111">
        <f t="shared" si="0"/>
        <v>2995</v>
      </c>
      <c r="O47" s="81" t="s">
        <v>3</v>
      </c>
      <c r="P47" s="50"/>
      <c r="Q47" s="50"/>
      <c r="T47" s="50"/>
      <c r="Y47" s="50"/>
    </row>
    <row r="48" spans="1:25" ht="46.8" x14ac:dyDescent="0.3">
      <c r="A48" s="190" t="s">
        <v>54</v>
      </c>
      <c r="B48" s="190"/>
      <c r="C48" s="208" t="s">
        <v>67</v>
      </c>
      <c r="D48" s="208"/>
      <c r="E48" s="190" t="s">
        <v>548</v>
      </c>
      <c r="F48" s="190"/>
      <c r="G48" s="79" t="s">
        <v>568</v>
      </c>
      <c r="H48" s="91" t="s">
        <v>303</v>
      </c>
      <c r="I48" s="121"/>
      <c r="J48" s="92" t="s">
        <v>303</v>
      </c>
      <c r="K48" s="98" t="s">
        <v>635</v>
      </c>
      <c r="L48" s="113">
        <v>1</v>
      </c>
      <c r="M48" s="114">
        <v>2175</v>
      </c>
      <c r="N48" s="111">
        <f t="shared" si="0"/>
        <v>2175</v>
      </c>
      <c r="O48" s="81" t="s">
        <v>3</v>
      </c>
      <c r="P48" s="50"/>
      <c r="Q48" s="50"/>
      <c r="T48" s="50"/>
      <c r="Y48" s="50"/>
    </row>
    <row r="49" spans="1:25" ht="46.8" x14ac:dyDescent="0.3">
      <c r="A49" s="190" t="s">
        <v>72</v>
      </c>
      <c r="B49" s="190"/>
      <c r="C49" s="208" t="s">
        <v>67</v>
      </c>
      <c r="D49" s="208"/>
      <c r="E49" s="190" t="s">
        <v>564</v>
      </c>
      <c r="F49" s="190"/>
      <c r="G49" s="79" t="s">
        <v>572</v>
      </c>
      <c r="H49" s="91" t="s">
        <v>304</v>
      </c>
      <c r="I49" s="121"/>
      <c r="J49" s="92" t="s">
        <v>304</v>
      </c>
      <c r="K49" s="98" t="s">
        <v>636</v>
      </c>
      <c r="L49" s="113">
        <v>1</v>
      </c>
      <c r="M49" s="114">
        <v>5597.33</v>
      </c>
      <c r="N49" s="111">
        <f t="shared" si="0"/>
        <v>5597.33</v>
      </c>
      <c r="O49" s="81" t="s">
        <v>3</v>
      </c>
      <c r="P49" s="50"/>
      <c r="Q49" s="50"/>
      <c r="T49" s="50"/>
      <c r="Y49" s="50"/>
    </row>
    <row r="50" spans="1:25" ht="46.8" x14ac:dyDescent="0.3">
      <c r="A50" s="190" t="s">
        <v>72</v>
      </c>
      <c r="B50" s="190"/>
      <c r="C50" s="208" t="s">
        <v>67</v>
      </c>
      <c r="D50" s="208"/>
      <c r="E50" s="190" t="s">
        <v>564</v>
      </c>
      <c r="F50" s="190"/>
      <c r="G50" s="79" t="s">
        <v>572</v>
      </c>
      <c r="H50" s="91" t="s">
        <v>305</v>
      </c>
      <c r="I50" s="121"/>
      <c r="J50" s="92" t="s">
        <v>305</v>
      </c>
      <c r="K50" s="98" t="s">
        <v>637</v>
      </c>
      <c r="L50" s="113">
        <v>1</v>
      </c>
      <c r="M50" s="114">
        <v>128.69</v>
      </c>
      <c r="N50" s="111">
        <f t="shared" si="0"/>
        <v>128.69</v>
      </c>
      <c r="O50" s="81" t="s">
        <v>3</v>
      </c>
      <c r="P50" s="50"/>
      <c r="Q50" s="50"/>
      <c r="T50" s="50"/>
      <c r="Y50" s="50"/>
    </row>
    <row r="51" spans="1:25" ht="46.8" x14ac:dyDescent="0.3">
      <c r="A51" s="190" t="s">
        <v>72</v>
      </c>
      <c r="B51" s="190"/>
      <c r="C51" s="208" t="s">
        <v>67</v>
      </c>
      <c r="D51" s="208"/>
      <c r="E51" s="190" t="s">
        <v>131</v>
      </c>
      <c r="F51" s="190"/>
      <c r="G51" s="131" t="s">
        <v>569</v>
      </c>
      <c r="H51" s="91" t="s">
        <v>306</v>
      </c>
      <c r="I51" s="121"/>
      <c r="J51" s="92" t="s">
        <v>306</v>
      </c>
      <c r="K51" s="98" t="s">
        <v>638</v>
      </c>
      <c r="L51" s="113">
        <v>1</v>
      </c>
      <c r="M51" s="114">
        <v>5303</v>
      </c>
      <c r="N51" s="111">
        <f t="shared" si="0"/>
        <v>5303</v>
      </c>
      <c r="O51" s="81" t="s">
        <v>3</v>
      </c>
      <c r="P51" s="50"/>
      <c r="Q51" s="50"/>
      <c r="T51" s="50"/>
      <c r="Y51" s="50"/>
    </row>
    <row r="52" spans="1:25" ht="46.8" x14ac:dyDescent="0.3">
      <c r="A52" s="190" t="s">
        <v>72</v>
      </c>
      <c r="B52" s="190"/>
      <c r="C52" s="208" t="s">
        <v>96</v>
      </c>
      <c r="D52" s="208"/>
      <c r="E52" s="190" t="s">
        <v>571</v>
      </c>
      <c r="F52" s="190"/>
      <c r="G52" s="79" t="s">
        <v>570</v>
      </c>
      <c r="H52" s="91" t="s">
        <v>307</v>
      </c>
      <c r="I52" s="121"/>
      <c r="J52" s="92" t="s">
        <v>307</v>
      </c>
      <c r="K52" s="98">
        <v>825860</v>
      </c>
      <c r="L52" s="113">
        <v>1</v>
      </c>
      <c r="M52" s="114">
        <v>1166.32</v>
      </c>
      <c r="N52" s="111">
        <f t="shared" si="0"/>
        <v>1166.32</v>
      </c>
      <c r="O52" s="81" t="s">
        <v>3</v>
      </c>
      <c r="P52" s="50"/>
      <c r="Q52" s="50"/>
      <c r="T52" s="50"/>
      <c r="Y52" s="50"/>
    </row>
    <row r="53" spans="1:25" ht="15.9" customHeight="1" x14ac:dyDescent="0.3">
      <c r="A53" s="190" t="s">
        <v>72</v>
      </c>
      <c r="B53" s="190"/>
      <c r="C53" s="208" t="s">
        <v>67</v>
      </c>
      <c r="D53" s="208"/>
      <c r="E53" s="190" t="s">
        <v>564</v>
      </c>
      <c r="F53" s="190"/>
      <c r="G53" s="79" t="s">
        <v>572</v>
      </c>
      <c r="H53" s="91" t="s">
        <v>308</v>
      </c>
      <c r="I53" s="121"/>
      <c r="J53" s="92" t="s">
        <v>308</v>
      </c>
      <c r="K53" s="98" t="s">
        <v>639</v>
      </c>
      <c r="L53" s="113">
        <v>1</v>
      </c>
      <c r="M53" s="114">
        <v>234.34</v>
      </c>
      <c r="N53" s="111">
        <f t="shared" si="0"/>
        <v>234.34</v>
      </c>
      <c r="O53" s="81" t="s">
        <v>3</v>
      </c>
      <c r="P53" s="50"/>
      <c r="Q53" s="50"/>
      <c r="T53" s="50"/>
      <c r="Y53" s="50"/>
    </row>
    <row r="54" spans="1:25" ht="46.8" x14ac:dyDescent="0.3">
      <c r="A54" s="190" t="s">
        <v>72</v>
      </c>
      <c r="B54" s="190"/>
      <c r="C54" s="208" t="s">
        <v>67</v>
      </c>
      <c r="D54" s="208"/>
      <c r="E54" s="190" t="s">
        <v>564</v>
      </c>
      <c r="F54" s="190"/>
      <c r="G54" s="79" t="s">
        <v>572</v>
      </c>
      <c r="H54" s="91" t="s">
        <v>309</v>
      </c>
      <c r="I54" s="121"/>
      <c r="J54" s="92" t="s">
        <v>309</v>
      </c>
      <c r="K54" s="98" t="s">
        <v>640</v>
      </c>
      <c r="L54" s="113">
        <v>1</v>
      </c>
      <c r="M54" s="114">
        <v>109.66</v>
      </c>
      <c r="N54" s="111">
        <f t="shared" si="0"/>
        <v>109.66</v>
      </c>
      <c r="O54" s="81" t="s">
        <v>3</v>
      </c>
      <c r="P54" s="50"/>
      <c r="Q54" s="50"/>
      <c r="T54" s="50"/>
      <c r="Y54" s="50"/>
    </row>
    <row r="55" spans="1:25" ht="46.8" x14ac:dyDescent="0.3">
      <c r="A55" s="190" t="s">
        <v>72</v>
      </c>
      <c r="B55" s="190"/>
      <c r="C55" s="208" t="s">
        <v>67</v>
      </c>
      <c r="D55" s="208"/>
      <c r="E55" s="190" t="s">
        <v>564</v>
      </c>
      <c r="F55" s="190"/>
      <c r="G55" s="79" t="s">
        <v>572</v>
      </c>
      <c r="H55" s="91" t="s">
        <v>310</v>
      </c>
      <c r="I55" s="121"/>
      <c r="J55" s="92" t="s">
        <v>310</v>
      </c>
      <c r="K55" s="98" t="s">
        <v>641</v>
      </c>
      <c r="L55" s="113">
        <v>1</v>
      </c>
      <c r="M55" s="114">
        <v>202.3</v>
      </c>
      <c r="N55" s="111">
        <f t="shared" si="0"/>
        <v>202.3</v>
      </c>
      <c r="O55" s="81" t="s">
        <v>3</v>
      </c>
      <c r="P55" s="50"/>
      <c r="Q55" s="50"/>
      <c r="T55" s="50"/>
      <c r="Y55" s="50"/>
    </row>
    <row r="56" spans="1:25" ht="46.8" x14ac:dyDescent="0.3">
      <c r="A56" s="190" t="s">
        <v>72</v>
      </c>
      <c r="B56" s="190"/>
      <c r="C56" s="208" t="s">
        <v>67</v>
      </c>
      <c r="D56" s="208"/>
      <c r="E56" s="190" t="s">
        <v>564</v>
      </c>
      <c r="F56" s="190"/>
      <c r="G56" s="79" t="s">
        <v>572</v>
      </c>
      <c r="H56" s="91" t="s">
        <v>311</v>
      </c>
      <c r="I56" s="121"/>
      <c r="J56" s="92" t="s">
        <v>311</v>
      </c>
      <c r="K56" s="98" t="s">
        <v>642</v>
      </c>
      <c r="L56" s="113">
        <v>1</v>
      </c>
      <c r="M56" s="114">
        <v>343.75</v>
      </c>
      <c r="N56" s="111">
        <f t="shared" si="0"/>
        <v>343.75</v>
      </c>
      <c r="O56" s="81" t="s">
        <v>3</v>
      </c>
      <c r="P56" s="50"/>
      <c r="Q56" s="50"/>
      <c r="T56" s="50"/>
      <c r="Y56" s="50"/>
    </row>
    <row r="57" spans="1:25" ht="46.8" x14ac:dyDescent="0.3">
      <c r="A57" s="190" t="s">
        <v>72</v>
      </c>
      <c r="B57" s="190"/>
      <c r="C57" s="208" t="s">
        <v>67</v>
      </c>
      <c r="D57" s="208"/>
      <c r="E57" s="190" t="s">
        <v>564</v>
      </c>
      <c r="F57" s="190"/>
      <c r="G57" s="79" t="s">
        <v>572</v>
      </c>
      <c r="H57" s="91" t="s">
        <v>312</v>
      </c>
      <c r="I57" s="121"/>
      <c r="J57" s="92" t="s">
        <v>312</v>
      </c>
      <c r="K57" s="98" t="s">
        <v>643</v>
      </c>
      <c r="L57" s="113">
        <v>1</v>
      </c>
      <c r="M57" s="114">
        <v>39.950000000000003</v>
      </c>
      <c r="N57" s="111">
        <f t="shared" ref="N57:N80" si="1">$L57*$M57</f>
        <v>39.950000000000003</v>
      </c>
      <c r="O57" s="81" t="s">
        <v>3</v>
      </c>
      <c r="P57" s="50"/>
      <c r="Q57" s="50"/>
      <c r="T57" s="50"/>
      <c r="Y57" s="50"/>
    </row>
    <row r="58" spans="1:25" ht="46.8" x14ac:dyDescent="0.3">
      <c r="A58" s="190" t="s">
        <v>72</v>
      </c>
      <c r="B58" s="190"/>
      <c r="C58" s="208" t="s">
        <v>67</v>
      </c>
      <c r="D58" s="208"/>
      <c r="E58" s="190" t="s">
        <v>564</v>
      </c>
      <c r="F58" s="190"/>
      <c r="G58" s="79" t="s">
        <v>572</v>
      </c>
      <c r="H58" s="91" t="s">
        <v>313</v>
      </c>
      <c r="I58" s="121"/>
      <c r="J58" s="92" t="s">
        <v>313</v>
      </c>
      <c r="K58" s="98" t="s">
        <v>644</v>
      </c>
      <c r="L58" s="113">
        <v>1</v>
      </c>
      <c r="M58" s="114">
        <v>85.3</v>
      </c>
      <c r="N58" s="111">
        <f t="shared" si="1"/>
        <v>85.3</v>
      </c>
      <c r="O58" s="81" t="s">
        <v>3</v>
      </c>
      <c r="P58" s="50"/>
      <c r="Q58" s="50"/>
      <c r="T58" s="50"/>
      <c r="Y58" s="50"/>
    </row>
    <row r="59" spans="1:25" ht="46.8" x14ac:dyDescent="0.3">
      <c r="A59" s="190" t="s">
        <v>72</v>
      </c>
      <c r="B59" s="190"/>
      <c r="C59" s="208" t="s">
        <v>67</v>
      </c>
      <c r="D59" s="208"/>
      <c r="E59" s="190" t="s">
        <v>564</v>
      </c>
      <c r="F59" s="190"/>
      <c r="G59" s="79" t="s">
        <v>572</v>
      </c>
      <c r="H59" s="91" t="s">
        <v>314</v>
      </c>
      <c r="I59" s="121"/>
      <c r="J59" s="92" t="s">
        <v>314</v>
      </c>
      <c r="K59" s="98" t="s">
        <v>645</v>
      </c>
      <c r="L59" s="113">
        <v>1</v>
      </c>
      <c r="M59" s="114">
        <v>428.29</v>
      </c>
      <c r="N59" s="111">
        <f t="shared" si="1"/>
        <v>428.29</v>
      </c>
      <c r="O59" s="81" t="s">
        <v>3</v>
      </c>
      <c r="P59" s="50"/>
      <c r="Q59" s="50"/>
      <c r="T59" s="50"/>
      <c r="Y59" s="50"/>
    </row>
    <row r="60" spans="1:25" ht="46.8" x14ac:dyDescent="0.3">
      <c r="A60" s="190" t="s">
        <v>72</v>
      </c>
      <c r="B60" s="190"/>
      <c r="C60" s="208" t="s">
        <v>67</v>
      </c>
      <c r="D60" s="208"/>
      <c r="E60" s="190" t="s">
        <v>564</v>
      </c>
      <c r="F60" s="190"/>
      <c r="G60" s="79" t="s">
        <v>572</v>
      </c>
      <c r="H60" s="91" t="s">
        <v>315</v>
      </c>
      <c r="I60" s="121"/>
      <c r="J60" s="92" t="s">
        <v>315</v>
      </c>
      <c r="K60" s="98" t="s">
        <v>646</v>
      </c>
      <c r="L60" s="113">
        <v>1</v>
      </c>
      <c r="M60" s="114">
        <v>725.63</v>
      </c>
      <c r="N60" s="111">
        <f t="shared" si="1"/>
        <v>725.63</v>
      </c>
      <c r="O60" s="81" t="s">
        <v>3</v>
      </c>
      <c r="P60" s="50"/>
      <c r="Q60" s="50"/>
      <c r="T60" s="50"/>
      <c r="Y60" s="50"/>
    </row>
    <row r="61" spans="1:25" ht="46.8" x14ac:dyDescent="0.3">
      <c r="A61" s="190" t="s">
        <v>59</v>
      </c>
      <c r="B61" s="190"/>
      <c r="C61" s="208" t="s">
        <v>70</v>
      </c>
      <c r="D61" s="208"/>
      <c r="E61" s="190" t="s">
        <v>573</v>
      </c>
      <c r="F61" s="190"/>
      <c r="G61" s="79" t="s">
        <v>571</v>
      </c>
      <c r="H61" s="91" t="s">
        <v>316</v>
      </c>
      <c r="I61" s="121"/>
      <c r="J61" s="92" t="s">
        <v>316</v>
      </c>
      <c r="K61" s="98" t="s">
        <v>647</v>
      </c>
      <c r="L61" s="113">
        <v>1</v>
      </c>
      <c r="M61" s="114">
        <v>74.25</v>
      </c>
      <c r="N61" s="111">
        <f t="shared" si="1"/>
        <v>74.25</v>
      </c>
      <c r="O61" s="81" t="s">
        <v>3</v>
      </c>
      <c r="P61" s="50"/>
      <c r="Q61" s="50"/>
      <c r="T61" s="50"/>
      <c r="Y61" s="50"/>
    </row>
    <row r="62" spans="1:25" ht="46.8" x14ac:dyDescent="0.3">
      <c r="A62" s="190" t="s">
        <v>59</v>
      </c>
      <c r="B62" s="190"/>
      <c r="C62" s="208" t="s">
        <v>70</v>
      </c>
      <c r="D62" s="208"/>
      <c r="E62" s="190" t="s">
        <v>145</v>
      </c>
      <c r="F62" s="190"/>
      <c r="G62" s="79" t="s">
        <v>574</v>
      </c>
      <c r="H62" s="91" t="s">
        <v>317</v>
      </c>
      <c r="I62" s="121"/>
      <c r="J62" s="92" t="s">
        <v>317</v>
      </c>
      <c r="K62" s="98">
        <v>529101</v>
      </c>
      <c r="L62" s="113">
        <v>10</v>
      </c>
      <c r="M62" s="114">
        <v>30.54</v>
      </c>
      <c r="N62" s="111">
        <f t="shared" si="1"/>
        <v>305.39999999999998</v>
      </c>
      <c r="O62" s="81" t="s">
        <v>3</v>
      </c>
      <c r="P62" s="50"/>
      <c r="Q62" s="50"/>
      <c r="T62" s="50"/>
      <c r="Y62" s="50"/>
    </row>
    <row r="63" spans="1:25" ht="46.8" x14ac:dyDescent="0.3">
      <c r="A63" s="190" t="s">
        <v>59</v>
      </c>
      <c r="B63" s="190"/>
      <c r="C63" s="208" t="s">
        <v>70</v>
      </c>
      <c r="D63" s="208"/>
      <c r="E63" s="190" t="s">
        <v>571</v>
      </c>
      <c r="F63" s="190"/>
      <c r="G63" s="79" t="s">
        <v>575</v>
      </c>
      <c r="H63" s="91" t="s">
        <v>318</v>
      </c>
      <c r="I63" s="121"/>
      <c r="J63" s="92" t="s">
        <v>318</v>
      </c>
      <c r="K63" s="98" t="s">
        <v>648</v>
      </c>
      <c r="L63" s="113">
        <v>1</v>
      </c>
      <c r="M63" s="114">
        <v>24.2</v>
      </c>
      <c r="N63" s="111">
        <f t="shared" si="1"/>
        <v>24.2</v>
      </c>
      <c r="O63" s="81" t="s">
        <v>3</v>
      </c>
      <c r="P63" s="50"/>
      <c r="Q63" s="50"/>
      <c r="T63" s="50"/>
      <c r="Y63" s="50"/>
    </row>
    <row r="64" spans="1:25" ht="15.9" customHeight="1" x14ac:dyDescent="0.3">
      <c r="A64" s="190" t="s">
        <v>59</v>
      </c>
      <c r="B64" s="190"/>
      <c r="C64" s="208" t="s">
        <v>70</v>
      </c>
      <c r="D64" s="208"/>
      <c r="E64" s="190" t="s">
        <v>571</v>
      </c>
      <c r="F64" s="190"/>
      <c r="G64" s="79" t="s">
        <v>571</v>
      </c>
      <c r="H64" s="91" t="s">
        <v>319</v>
      </c>
      <c r="I64" s="121"/>
      <c r="J64" s="92" t="s">
        <v>319</v>
      </c>
      <c r="K64" s="98" t="s">
        <v>649</v>
      </c>
      <c r="L64" s="113">
        <v>1</v>
      </c>
      <c r="M64" s="114">
        <v>69.739999999999995</v>
      </c>
      <c r="N64" s="111">
        <f t="shared" si="1"/>
        <v>69.739999999999995</v>
      </c>
      <c r="O64" s="81" t="s">
        <v>3</v>
      </c>
      <c r="P64" s="50"/>
      <c r="Q64" s="50"/>
      <c r="T64" s="50"/>
      <c r="Y64" s="50"/>
    </row>
    <row r="65" spans="1:25" ht="46.8" x14ac:dyDescent="0.3">
      <c r="A65" s="190" t="s">
        <v>59</v>
      </c>
      <c r="B65" s="190"/>
      <c r="C65" s="208" t="s">
        <v>70</v>
      </c>
      <c r="D65" s="208"/>
      <c r="E65" s="190" t="s">
        <v>573</v>
      </c>
      <c r="F65" s="190"/>
      <c r="G65" s="79" t="s">
        <v>571</v>
      </c>
      <c r="H65" s="91" t="s">
        <v>320</v>
      </c>
      <c r="I65" s="121"/>
      <c r="J65" s="92" t="s">
        <v>320</v>
      </c>
      <c r="K65" s="98" t="s">
        <v>650</v>
      </c>
      <c r="L65" s="113">
        <v>1</v>
      </c>
      <c r="M65" s="114">
        <v>655</v>
      </c>
      <c r="N65" s="111">
        <f t="shared" si="1"/>
        <v>655</v>
      </c>
      <c r="O65" s="81" t="s">
        <v>3</v>
      </c>
      <c r="P65" s="50"/>
      <c r="Q65" s="50"/>
      <c r="T65" s="50"/>
      <c r="Y65" s="50"/>
    </row>
    <row r="66" spans="1:25" ht="46.8" x14ac:dyDescent="0.3">
      <c r="A66" s="190" t="s">
        <v>59</v>
      </c>
      <c r="B66" s="190"/>
      <c r="C66" s="208" t="s">
        <v>70</v>
      </c>
      <c r="D66" s="208"/>
      <c r="E66" s="190" t="s">
        <v>571</v>
      </c>
      <c r="F66" s="190"/>
      <c r="G66" s="79" t="s">
        <v>571</v>
      </c>
      <c r="H66" s="91" t="s">
        <v>321</v>
      </c>
      <c r="I66" s="121"/>
      <c r="J66" s="92" t="s">
        <v>321</v>
      </c>
      <c r="K66" s="98" t="s">
        <v>651</v>
      </c>
      <c r="L66" s="113">
        <v>3</v>
      </c>
      <c r="M66" s="114">
        <v>14.91</v>
      </c>
      <c r="N66" s="111">
        <f t="shared" si="1"/>
        <v>44.730000000000004</v>
      </c>
      <c r="O66" s="81" t="s">
        <v>3</v>
      </c>
      <c r="P66" s="50"/>
      <c r="Q66" s="50"/>
      <c r="T66" s="50"/>
      <c r="Y66" s="50"/>
    </row>
    <row r="67" spans="1:25" ht="46.8" x14ac:dyDescent="0.3">
      <c r="A67" s="190" t="s">
        <v>59</v>
      </c>
      <c r="B67" s="190"/>
      <c r="C67" s="208" t="s">
        <v>70</v>
      </c>
      <c r="D67" s="208"/>
      <c r="E67" s="190" t="s">
        <v>571</v>
      </c>
      <c r="F67" s="190"/>
      <c r="G67" s="79" t="s">
        <v>571</v>
      </c>
      <c r="H67" s="122" t="s">
        <v>322</v>
      </c>
      <c r="I67" s="123"/>
      <c r="J67" s="92" t="s">
        <v>322</v>
      </c>
      <c r="K67" s="98" t="s">
        <v>652</v>
      </c>
      <c r="L67" s="113">
        <v>7</v>
      </c>
      <c r="M67" s="114">
        <v>2.7</v>
      </c>
      <c r="N67" s="111">
        <f t="shared" si="1"/>
        <v>18.900000000000002</v>
      </c>
      <c r="O67" s="81" t="s">
        <v>3</v>
      </c>
      <c r="P67" s="50"/>
      <c r="Q67" s="50"/>
      <c r="T67" s="50"/>
      <c r="Y67" s="50"/>
    </row>
    <row r="68" spans="1:25" ht="46.8" x14ac:dyDescent="0.3">
      <c r="A68" s="190" t="s">
        <v>59</v>
      </c>
      <c r="B68" s="190"/>
      <c r="C68" s="208" t="s">
        <v>67</v>
      </c>
      <c r="D68" s="208"/>
      <c r="E68" s="190" t="s">
        <v>571</v>
      </c>
      <c r="F68" s="190"/>
      <c r="G68" s="79" t="s">
        <v>571</v>
      </c>
      <c r="H68" s="91" t="s">
        <v>323</v>
      </c>
      <c r="I68" s="121"/>
      <c r="J68" s="92" t="s">
        <v>323</v>
      </c>
      <c r="K68" s="98" t="s">
        <v>653</v>
      </c>
      <c r="L68" s="113">
        <v>1</v>
      </c>
      <c r="M68" s="114">
        <v>191.55</v>
      </c>
      <c r="N68" s="111">
        <f t="shared" si="1"/>
        <v>191.55</v>
      </c>
      <c r="O68" s="81" t="s">
        <v>3</v>
      </c>
      <c r="P68" s="50"/>
      <c r="Q68" s="50"/>
      <c r="T68" s="50"/>
      <c r="Y68" s="50"/>
    </row>
    <row r="69" spans="1:25" ht="46.8" x14ac:dyDescent="0.3">
      <c r="A69" s="190" t="s">
        <v>59</v>
      </c>
      <c r="B69" s="190"/>
      <c r="C69" s="208" t="s">
        <v>70</v>
      </c>
      <c r="D69" s="208"/>
      <c r="E69" s="190" t="s">
        <v>573</v>
      </c>
      <c r="F69" s="190"/>
      <c r="G69" s="79" t="s">
        <v>571</v>
      </c>
      <c r="H69" s="91" t="s">
        <v>324</v>
      </c>
      <c r="I69" s="121"/>
      <c r="J69" s="92" t="s">
        <v>324</v>
      </c>
      <c r="K69" s="98" t="s">
        <v>654</v>
      </c>
      <c r="L69" s="113">
        <v>3</v>
      </c>
      <c r="M69" s="114">
        <v>30.53</v>
      </c>
      <c r="N69" s="111">
        <f t="shared" si="1"/>
        <v>91.59</v>
      </c>
      <c r="O69" s="81" t="s">
        <v>3</v>
      </c>
      <c r="P69" s="50"/>
      <c r="Q69" s="50"/>
      <c r="T69" s="50"/>
      <c r="Y69" s="50"/>
    </row>
    <row r="70" spans="1:25" ht="46.8" x14ac:dyDescent="0.3">
      <c r="A70" s="190" t="s">
        <v>59</v>
      </c>
      <c r="B70" s="190"/>
      <c r="C70" s="208" t="s">
        <v>70</v>
      </c>
      <c r="D70" s="208"/>
      <c r="E70" s="190" t="s">
        <v>571</v>
      </c>
      <c r="F70" s="190"/>
      <c r="G70" s="79" t="s">
        <v>571</v>
      </c>
      <c r="H70" s="91" t="s">
        <v>325</v>
      </c>
      <c r="I70" s="121"/>
      <c r="J70" s="92" t="s">
        <v>325</v>
      </c>
      <c r="K70" s="98" t="s">
        <v>655</v>
      </c>
      <c r="L70" s="113">
        <v>9</v>
      </c>
      <c r="M70" s="114">
        <v>56.6</v>
      </c>
      <c r="N70" s="111">
        <f t="shared" si="1"/>
        <v>509.40000000000003</v>
      </c>
      <c r="O70" s="81" t="s">
        <v>3</v>
      </c>
      <c r="P70" s="50"/>
      <c r="Q70" s="50"/>
      <c r="T70" s="50"/>
      <c r="Y70" s="50"/>
    </row>
    <row r="71" spans="1:25" ht="46.8" x14ac:dyDescent="0.3">
      <c r="A71" s="190" t="s">
        <v>59</v>
      </c>
      <c r="B71" s="190"/>
      <c r="C71" s="208" t="s">
        <v>70</v>
      </c>
      <c r="D71" s="208"/>
      <c r="E71" s="190" t="s">
        <v>571</v>
      </c>
      <c r="F71" s="190"/>
      <c r="G71" s="79" t="s">
        <v>575</v>
      </c>
      <c r="H71" s="91" t="s">
        <v>326</v>
      </c>
      <c r="I71" s="121"/>
      <c r="J71" s="92" t="s">
        <v>326</v>
      </c>
      <c r="K71" s="98" t="s">
        <v>656</v>
      </c>
      <c r="L71" s="113">
        <v>1</v>
      </c>
      <c r="M71" s="114">
        <v>46.72</v>
      </c>
      <c r="N71" s="111">
        <f t="shared" si="1"/>
        <v>46.72</v>
      </c>
      <c r="O71" s="81" t="s">
        <v>3</v>
      </c>
      <c r="P71" s="50"/>
      <c r="Q71" s="50"/>
      <c r="T71" s="50"/>
      <c r="Y71" s="50"/>
    </row>
    <row r="72" spans="1:25" ht="46.8" x14ac:dyDescent="0.3">
      <c r="A72" s="190" t="s">
        <v>59</v>
      </c>
      <c r="B72" s="190"/>
      <c r="C72" s="208" t="s">
        <v>70</v>
      </c>
      <c r="D72" s="208"/>
      <c r="E72" s="190" t="s">
        <v>571</v>
      </c>
      <c r="F72" s="190"/>
      <c r="G72" s="79" t="s">
        <v>575</v>
      </c>
      <c r="H72" s="91" t="s">
        <v>327</v>
      </c>
      <c r="I72" s="121"/>
      <c r="J72" s="92" t="s">
        <v>327</v>
      </c>
      <c r="K72" s="98" t="s">
        <v>657</v>
      </c>
      <c r="L72" s="113">
        <v>1</v>
      </c>
      <c r="M72" s="114">
        <v>151.88999999999999</v>
      </c>
      <c r="N72" s="111">
        <f t="shared" si="1"/>
        <v>151.88999999999999</v>
      </c>
      <c r="O72" s="81" t="s">
        <v>3</v>
      </c>
      <c r="P72" s="50"/>
      <c r="Q72" s="50"/>
      <c r="T72" s="50"/>
      <c r="Y72" s="50"/>
    </row>
    <row r="73" spans="1:25" ht="46.8" x14ac:dyDescent="0.3">
      <c r="A73" s="190" t="s">
        <v>59</v>
      </c>
      <c r="B73" s="190"/>
      <c r="C73" s="208" t="s">
        <v>70</v>
      </c>
      <c r="D73" s="208"/>
      <c r="E73" s="190" t="s">
        <v>571</v>
      </c>
      <c r="F73" s="190"/>
      <c r="G73" s="79" t="s">
        <v>575</v>
      </c>
      <c r="H73" s="122" t="s">
        <v>328</v>
      </c>
      <c r="I73" s="123"/>
      <c r="J73" s="92" t="s">
        <v>328</v>
      </c>
      <c r="K73" s="98" t="s">
        <v>658</v>
      </c>
      <c r="L73" s="113">
        <v>17</v>
      </c>
      <c r="M73" s="114">
        <v>66.989999999999995</v>
      </c>
      <c r="N73" s="111">
        <f t="shared" si="1"/>
        <v>1138.83</v>
      </c>
      <c r="O73" s="81" t="s">
        <v>3</v>
      </c>
      <c r="P73" s="50"/>
      <c r="Q73" s="50"/>
      <c r="T73" s="50"/>
      <c r="Y73" s="50"/>
    </row>
    <row r="74" spans="1:25" ht="46.8" x14ac:dyDescent="0.3">
      <c r="A74" s="190" t="s">
        <v>59</v>
      </c>
      <c r="B74" s="190"/>
      <c r="C74" s="208" t="s">
        <v>70</v>
      </c>
      <c r="D74" s="208"/>
      <c r="E74" s="190" t="s">
        <v>571</v>
      </c>
      <c r="F74" s="190"/>
      <c r="G74" s="79" t="s">
        <v>575</v>
      </c>
      <c r="H74" s="91" t="s">
        <v>329</v>
      </c>
      <c r="I74" s="121"/>
      <c r="J74" s="92" t="s">
        <v>329</v>
      </c>
      <c r="K74" s="98" t="s">
        <v>659</v>
      </c>
      <c r="L74" s="113">
        <v>1</v>
      </c>
      <c r="M74" s="114">
        <v>13.91</v>
      </c>
      <c r="N74" s="111">
        <f t="shared" si="1"/>
        <v>13.91</v>
      </c>
      <c r="O74" s="81" t="s">
        <v>3</v>
      </c>
      <c r="P74" s="50"/>
      <c r="Q74" s="50"/>
      <c r="T74" s="50"/>
      <c r="Y74" s="50"/>
    </row>
    <row r="75" spans="1:25" ht="46.8" x14ac:dyDescent="0.3">
      <c r="A75" s="190" t="s">
        <v>59</v>
      </c>
      <c r="B75" s="190"/>
      <c r="C75" s="208" t="s">
        <v>70</v>
      </c>
      <c r="D75" s="208"/>
      <c r="E75" s="190" t="s">
        <v>571</v>
      </c>
      <c r="F75" s="190"/>
      <c r="G75" s="79" t="s">
        <v>575</v>
      </c>
      <c r="H75" s="91" t="s">
        <v>330</v>
      </c>
      <c r="I75" s="121"/>
      <c r="J75" s="92" t="s">
        <v>330</v>
      </c>
      <c r="K75" s="98" t="s">
        <v>660</v>
      </c>
      <c r="L75" s="113">
        <v>2</v>
      </c>
      <c r="M75" s="114">
        <v>16.5</v>
      </c>
      <c r="N75" s="111">
        <f t="shared" si="1"/>
        <v>33</v>
      </c>
      <c r="O75" s="81" t="s">
        <v>3</v>
      </c>
      <c r="P75" s="50"/>
      <c r="Q75" s="50"/>
      <c r="T75" s="50"/>
      <c r="Y75" s="50"/>
    </row>
    <row r="76" spans="1:25" ht="46.8" x14ac:dyDescent="0.3">
      <c r="A76" s="190" t="s">
        <v>59</v>
      </c>
      <c r="B76" s="190"/>
      <c r="C76" s="208" t="s">
        <v>70</v>
      </c>
      <c r="D76" s="208"/>
      <c r="E76" s="190" t="s">
        <v>571</v>
      </c>
      <c r="F76" s="190"/>
      <c r="G76" s="79" t="s">
        <v>575</v>
      </c>
      <c r="H76" s="91" t="s">
        <v>331</v>
      </c>
      <c r="I76" s="121"/>
      <c r="J76" s="92" t="s">
        <v>331</v>
      </c>
      <c r="K76" s="98" t="s">
        <v>661</v>
      </c>
      <c r="L76" s="113">
        <v>1</v>
      </c>
      <c r="M76" s="114">
        <v>37.18</v>
      </c>
      <c r="N76" s="111">
        <f t="shared" si="1"/>
        <v>37.18</v>
      </c>
      <c r="O76" s="81" t="s">
        <v>3</v>
      </c>
      <c r="P76" s="50"/>
      <c r="Q76" s="50"/>
      <c r="T76" s="50"/>
      <c r="Y76" s="50"/>
    </row>
    <row r="77" spans="1:25" ht="46.8" x14ac:dyDescent="0.3">
      <c r="A77" s="190" t="s">
        <v>59</v>
      </c>
      <c r="B77" s="190"/>
      <c r="C77" s="208" t="s">
        <v>70</v>
      </c>
      <c r="D77" s="208"/>
      <c r="E77" s="190" t="s">
        <v>571</v>
      </c>
      <c r="F77" s="190"/>
      <c r="G77" s="79" t="s">
        <v>575</v>
      </c>
      <c r="H77" s="91" t="s">
        <v>332</v>
      </c>
      <c r="I77" s="121"/>
      <c r="J77" s="92" t="s">
        <v>332</v>
      </c>
      <c r="K77" s="98" t="s">
        <v>662</v>
      </c>
      <c r="L77" s="113">
        <v>1</v>
      </c>
      <c r="M77" s="114">
        <v>128.25</v>
      </c>
      <c r="N77" s="111">
        <f t="shared" si="1"/>
        <v>128.25</v>
      </c>
      <c r="O77" s="81" t="s">
        <v>3</v>
      </c>
      <c r="P77" s="50"/>
      <c r="Q77" s="50"/>
      <c r="T77" s="50"/>
      <c r="Y77" s="50"/>
    </row>
    <row r="78" spans="1:25" ht="15.9" customHeight="1" x14ac:dyDescent="0.3">
      <c r="A78" s="190" t="s">
        <v>59</v>
      </c>
      <c r="B78" s="190"/>
      <c r="C78" s="208" t="s">
        <v>70</v>
      </c>
      <c r="D78" s="208"/>
      <c r="E78" s="190" t="s">
        <v>571</v>
      </c>
      <c r="F78" s="190"/>
      <c r="G78" s="79" t="s">
        <v>571</v>
      </c>
      <c r="H78" s="91" t="s">
        <v>333</v>
      </c>
      <c r="I78" s="121"/>
      <c r="J78" s="92" t="s">
        <v>333</v>
      </c>
      <c r="K78" s="98" t="s">
        <v>663</v>
      </c>
      <c r="L78" s="113">
        <v>1</v>
      </c>
      <c r="M78" s="114">
        <v>30.36</v>
      </c>
      <c r="N78" s="111">
        <f t="shared" si="1"/>
        <v>30.36</v>
      </c>
      <c r="O78" s="81" t="s">
        <v>3</v>
      </c>
      <c r="P78" s="50"/>
      <c r="Q78" s="50"/>
      <c r="T78" s="50"/>
      <c r="Y78" s="50"/>
    </row>
    <row r="79" spans="1:25" ht="46.8" x14ac:dyDescent="0.3">
      <c r="A79" s="190" t="s">
        <v>59</v>
      </c>
      <c r="B79" s="190"/>
      <c r="C79" s="208" t="s">
        <v>70</v>
      </c>
      <c r="D79" s="208"/>
      <c r="E79" s="190" t="s">
        <v>571</v>
      </c>
      <c r="F79" s="190"/>
      <c r="G79" s="79" t="s">
        <v>571</v>
      </c>
      <c r="H79" s="91" t="s">
        <v>334</v>
      </c>
      <c r="I79" s="121"/>
      <c r="J79" s="92" t="s">
        <v>334</v>
      </c>
      <c r="K79" s="98" t="s">
        <v>664</v>
      </c>
      <c r="L79" s="113">
        <v>6</v>
      </c>
      <c r="M79" s="114">
        <v>80.849999999999994</v>
      </c>
      <c r="N79" s="111">
        <f t="shared" si="1"/>
        <v>485.09999999999997</v>
      </c>
      <c r="O79" s="81" t="s">
        <v>3</v>
      </c>
      <c r="P79" s="50"/>
      <c r="Q79" s="50"/>
      <c r="T79" s="50"/>
      <c r="Y79" s="50"/>
    </row>
    <row r="80" spans="1:25" ht="46.8" x14ac:dyDescent="0.3">
      <c r="A80" s="190" t="s">
        <v>59</v>
      </c>
      <c r="B80" s="190"/>
      <c r="C80" s="208" t="s">
        <v>70</v>
      </c>
      <c r="D80" s="208"/>
      <c r="E80" s="190" t="s">
        <v>571</v>
      </c>
      <c r="F80" s="190"/>
      <c r="G80" s="79" t="s">
        <v>571</v>
      </c>
      <c r="H80" s="91" t="s">
        <v>335</v>
      </c>
      <c r="I80" s="121"/>
      <c r="J80" s="92" t="s">
        <v>335</v>
      </c>
      <c r="K80" s="98" t="s">
        <v>665</v>
      </c>
      <c r="L80" s="113">
        <v>6</v>
      </c>
      <c r="M80" s="114">
        <v>11.44</v>
      </c>
      <c r="N80" s="111">
        <f t="shared" si="1"/>
        <v>68.64</v>
      </c>
      <c r="O80" s="81" t="s">
        <v>3</v>
      </c>
      <c r="P80" s="50"/>
      <c r="Q80" s="50"/>
      <c r="T80" s="50"/>
      <c r="Y80" s="50"/>
    </row>
    <row r="81" spans="1:25" ht="46.8" x14ac:dyDescent="0.3">
      <c r="A81" s="190" t="s">
        <v>59</v>
      </c>
      <c r="B81" s="190"/>
      <c r="C81" s="208" t="s">
        <v>70</v>
      </c>
      <c r="D81" s="208"/>
      <c r="E81" s="190" t="s">
        <v>145</v>
      </c>
      <c r="F81" s="190"/>
      <c r="G81" s="79" t="s">
        <v>571</v>
      </c>
      <c r="H81" s="128" t="s">
        <v>336</v>
      </c>
      <c r="I81" s="121"/>
      <c r="J81" s="92" t="s">
        <v>336</v>
      </c>
      <c r="K81" s="98" t="s">
        <v>666</v>
      </c>
      <c r="L81" s="113">
        <v>1</v>
      </c>
      <c r="M81" s="114">
        <v>59.78</v>
      </c>
      <c r="N81" s="111">
        <f t="shared" ref="N81:N107" si="2">$L81*$M81</f>
        <v>59.78</v>
      </c>
      <c r="O81" s="81" t="s">
        <v>3</v>
      </c>
      <c r="P81" s="50"/>
      <c r="Q81" s="50"/>
      <c r="T81" s="50"/>
      <c r="Y81" s="50"/>
    </row>
    <row r="82" spans="1:25" ht="46.8" x14ac:dyDescent="0.3">
      <c r="A82" s="190" t="s">
        <v>59</v>
      </c>
      <c r="B82" s="190"/>
      <c r="C82" s="208" t="s">
        <v>70</v>
      </c>
      <c r="D82" s="208"/>
      <c r="E82" s="190" t="s">
        <v>571</v>
      </c>
      <c r="F82" s="190"/>
      <c r="G82" s="79" t="s">
        <v>571</v>
      </c>
      <c r="H82" s="91" t="s">
        <v>329</v>
      </c>
      <c r="I82" s="121"/>
      <c r="J82" s="92" t="s">
        <v>329</v>
      </c>
      <c r="K82" s="98" t="s">
        <v>667</v>
      </c>
      <c r="L82" s="113">
        <v>1</v>
      </c>
      <c r="M82" s="114">
        <v>19.100000000000001</v>
      </c>
      <c r="N82" s="111">
        <f t="shared" si="2"/>
        <v>19.100000000000001</v>
      </c>
      <c r="O82" s="81" t="s">
        <v>3</v>
      </c>
      <c r="P82" s="50"/>
      <c r="Q82" s="50"/>
      <c r="T82" s="50"/>
      <c r="Y82" s="50"/>
    </row>
    <row r="83" spans="1:25" ht="46.8" x14ac:dyDescent="0.3">
      <c r="A83" s="190" t="s">
        <v>59</v>
      </c>
      <c r="B83" s="190"/>
      <c r="C83" s="208" t="s">
        <v>70</v>
      </c>
      <c r="D83" s="208"/>
      <c r="E83" s="190" t="s">
        <v>571</v>
      </c>
      <c r="F83" s="190"/>
      <c r="G83" s="79" t="s">
        <v>571</v>
      </c>
      <c r="H83" s="91" t="s">
        <v>337</v>
      </c>
      <c r="I83" s="121"/>
      <c r="J83" s="92" t="s">
        <v>337</v>
      </c>
      <c r="K83" s="98" t="s">
        <v>668</v>
      </c>
      <c r="L83" s="113">
        <v>1</v>
      </c>
      <c r="M83" s="114">
        <v>85.91</v>
      </c>
      <c r="N83" s="111">
        <f t="shared" si="2"/>
        <v>85.91</v>
      </c>
      <c r="O83" s="81" t="s">
        <v>3</v>
      </c>
      <c r="P83" s="50"/>
      <c r="Q83" s="50"/>
      <c r="T83" s="50"/>
      <c r="Y83" s="50"/>
    </row>
    <row r="84" spans="1:25" ht="46.8" x14ac:dyDescent="0.3">
      <c r="A84" s="190" t="s">
        <v>59</v>
      </c>
      <c r="B84" s="190"/>
      <c r="C84" s="208" t="s">
        <v>70</v>
      </c>
      <c r="D84" s="208"/>
      <c r="E84" s="190" t="s">
        <v>573</v>
      </c>
      <c r="F84" s="190"/>
      <c r="G84" s="79" t="s">
        <v>571</v>
      </c>
      <c r="H84" s="91" t="s">
        <v>338</v>
      </c>
      <c r="I84" s="121"/>
      <c r="J84" s="92" t="s">
        <v>338</v>
      </c>
      <c r="K84" s="98" t="s">
        <v>669</v>
      </c>
      <c r="L84" s="113">
        <v>1</v>
      </c>
      <c r="M84" s="114">
        <v>13.31</v>
      </c>
      <c r="N84" s="111">
        <f t="shared" si="2"/>
        <v>13.31</v>
      </c>
      <c r="O84" s="81" t="s">
        <v>3</v>
      </c>
      <c r="P84" s="50"/>
      <c r="Q84" s="50"/>
      <c r="T84" s="50"/>
      <c r="Y84" s="50"/>
    </row>
    <row r="85" spans="1:25" ht="15.9" customHeight="1" x14ac:dyDescent="0.3">
      <c r="A85" s="190" t="s">
        <v>59</v>
      </c>
      <c r="B85" s="190"/>
      <c r="C85" s="208" t="s">
        <v>47</v>
      </c>
      <c r="D85" s="208"/>
      <c r="E85" s="190" t="s">
        <v>529</v>
      </c>
      <c r="F85" s="190"/>
      <c r="G85" s="79" t="s">
        <v>573</v>
      </c>
      <c r="H85" s="91" t="s">
        <v>339</v>
      </c>
      <c r="I85" s="121"/>
      <c r="J85" s="92" t="s">
        <v>339</v>
      </c>
      <c r="K85" s="98" t="s">
        <v>670</v>
      </c>
      <c r="L85" s="113">
        <v>1</v>
      </c>
      <c r="M85" s="114">
        <v>175</v>
      </c>
      <c r="N85" s="111">
        <f t="shared" si="2"/>
        <v>175</v>
      </c>
      <c r="O85" s="81" t="s">
        <v>3</v>
      </c>
      <c r="P85" s="50"/>
      <c r="Q85" s="50"/>
      <c r="T85" s="50"/>
      <c r="Y85" s="50"/>
    </row>
    <row r="86" spans="1:25" ht="46.8" x14ac:dyDescent="0.3">
      <c r="A86" s="190" t="s">
        <v>59</v>
      </c>
      <c r="B86" s="190"/>
      <c r="C86" s="208" t="s">
        <v>70</v>
      </c>
      <c r="D86" s="208"/>
      <c r="E86" s="190" t="s">
        <v>571</v>
      </c>
      <c r="F86" s="190"/>
      <c r="G86" s="79" t="s">
        <v>571</v>
      </c>
      <c r="H86" s="91" t="s">
        <v>340</v>
      </c>
      <c r="I86" s="121"/>
      <c r="J86" s="92" t="s">
        <v>340</v>
      </c>
      <c r="K86" s="98" t="s">
        <v>671</v>
      </c>
      <c r="L86" s="113">
        <v>1</v>
      </c>
      <c r="M86" s="114">
        <v>99.17</v>
      </c>
      <c r="N86" s="111">
        <f t="shared" si="2"/>
        <v>99.17</v>
      </c>
      <c r="O86" s="81" t="s">
        <v>3</v>
      </c>
      <c r="P86" s="50"/>
      <c r="Q86" s="50"/>
      <c r="T86" s="50"/>
      <c r="Y86" s="50"/>
    </row>
    <row r="87" spans="1:25" ht="46.8" x14ac:dyDescent="0.3">
      <c r="A87" s="190" t="s">
        <v>59</v>
      </c>
      <c r="B87" s="190"/>
      <c r="C87" s="208" t="s">
        <v>70</v>
      </c>
      <c r="D87" s="208"/>
      <c r="E87" s="190" t="s">
        <v>573</v>
      </c>
      <c r="F87" s="190"/>
      <c r="G87" s="79" t="s">
        <v>573</v>
      </c>
      <c r="H87" s="91" t="s">
        <v>341</v>
      </c>
      <c r="I87" s="121"/>
      <c r="J87" s="92" t="s">
        <v>341</v>
      </c>
      <c r="K87" s="98">
        <v>22363400</v>
      </c>
      <c r="L87" s="113">
        <v>1</v>
      </c>
      <c r="M87" s="114">
        <v>48.87</v>
      </c>
      <c r="N87" s="111">
        <f t="shared" si="2"/>
        <v>48.87</v>
      </c>
      <c r="O87" s="81" t="s">
        <v>3</v>
      </c>
      <c r="P87" s="50"/>
      <c r="Q87" s="50"/>
      <c r="T87" s="50"/>
      <c r="Y87" s="50"/>
    </row>
    <row r="88" spans="1:25" ht="46.8" x14ac:dyDescent="0.3">
      <c r="A88" s="190" t="s">
        <v>59</v>
      </c>
      <c r="B88" s="190"/>
      <c r="C88" s="208" t="s">
        <v>70</v>
      </c>
      <c r="D88" s="208"/>
      <c r="E88" s="190" t="s">
        <v>571</v>
      </c>
      <c r="F88" s="190"/>
      <c r="G88" s="79" t="s">
        <v>575</v>
      </c>
      <c r="H88" s="91" t="s">
        <v>342</v>
      </c>
      <c r="I88" s="121"/>
      <c r="J88" s="92" t="s">
        <v>342</v>
      </c>
      <c r="K88" s="98" t="s">
        <v>672</v>
      </c>
      <c r="L88" s="113">
        <v>1</v>
      </c>
      <c r="M88" s="114">
        <v>175.83</v>
      </c>
      <c r="N88" s="111">
        <f t="shared" si="2"/>
        <v>175.83</v>
      </c>
      <c r="O88" s="81" t="s">
        <v>3</v>
      </c>
      <c r="P88" s="50"/>
      <c r="Q88" s="50"/>
      <c r="T88" s="50"/>
      <c r="Y88" s="50"/>
    </row>
    <row r="89" spans="1:25" ht="46.8" x14ac:dyDescent="0.3">
      <c r="A89" s="190" t="s">
        <v>59</v>
      </c>
      <c r="B89" s="190"/>
      <c r="C89" s="208" t="s">
        <v>70</v>
      </c>
      <c r="D89" s="208"/>
      <c r="E89" s="190" t="s">
        <v>573</v>
      </c>
      <c r="F89" s="190"/>
      <c r="G89" s="79" t="s">
        <v>573</v>
      </c>
      <c r="H89" s="91" t="s">
        <v>343</v>
      </c>
      <c r="I89" s="121"/>
      <c r="J89" s="92" t="s">
        <v>343</v>
      </c>
      <c r="K89" s="98" t="s">
        <v>673</v>
      </c>
      <c r="L89" s="113">
        <v>2</v>
      </c>
      <c r="M89" s="114">
        <v>9.36</v>
      </c>
      <c r="N89" s="111">
        <f t="shared" si="2"/>
        <v>18.72</v>
      </c>
      <c r="O89" s="81" t="s">
        <v>3</v>
      </c>
      <c r="P89" s="50"/>
      <c r="Q89" s="50"/>
      <c r="T89" s="50"/>
      <c r="Y89" s="50"/>
    </row>
    <row r="90" spans="1:25" ht="46.8" x14ac:dyDescent="0.3">
      <c r="A90" s="190" t="s">
        <v>59</v>
      </c>
      <c r="B90" s="190"/>
      <c r="C90" s="208" t="s">
        <v>70</v>
      </c>
      <c r="D90" s="208"/>
      <c r="E90" s="190" t="s">
        <v>571</v>
      </c>
      <c r="F90" s="190"/>
      <c r="G90" s="79" t="s">
        <v>575</v>
      </c>
      <c r="H90" s="91" t="s">
        <v>344</v>
      </c>
      <c r="I90" s="121"/>
      <c r="J90" s="92" t="s">
        <v>344</v>
      </c>
      <c r="K90" s="98" t="s">
        <v>674</v>
      </c>
      <c r="L90" s="113">
        <v>1</v>
      </c>
      <c r="M90" s="114">
        <v>13.4</v>
      </c>
      <c r="N90" s="111">
        <f t="shared" si="2"/>
        <v>13.4</v>
      </c>
      <c r="O90" s="81" t="s">
        <v>3</v>
      </c>
      <c r="P90" s="50"/>
      <c r="Q90" s="50"/>
      <c r="T90" s="50"/>
      <c r="Y90" s="50"/>
    </row>
    <row r="91" spans="1:25" ht="46.8" x14ac:dyDescent="0.3">
      <c r="A91" s="190" t="s">
        <v>59</v>
      </c>
      <c r="B91" s="190"/>
      <c r="C91" s="208" t="s">
        <v>70</v>
      </c>
      <c r="D91" s="208"/>
      <c r="E91" s="190" t="s">
        <v>573</v>
      </c>
      <c r="F91" s="190"/>
      <c r="G91" s="79" t="s">
        <v>575</v>
      </c>
      <c r="H91" s="91" t="s">
        <v>345</v>
      </c>
      <c r="I91" s="121"/>
      <c r="J91" s="92" t="s">
        <v>345</v>
      </c>
      <c r="K91" s="98" t="s">
        <v>675</v>
      </c>
      <c r="L91" s="113">
        <v>1</v>
      </c>
      <c r="M91" s="114">
        <v>384.92</v>
      </c>
      <c r="N91" s="111">
        <f t="shared" si="2"/>
        <v>384.92</v>
      </c>
      <c r="O91" s="81" t="s">
        <v>3</v>
      </c>
      <c r="P91" s="50"/>
      <c r="Q91" s="50"/>
      <c r="T91" s="50"/>
      <c r="Y91" s="50"/>
    </row>
    <row r="92" spans="1:25" ht="46.8" x14ac:dyDescent="0.3">
      <c r="A92" s="190" t="s">
        <v>59</v>
      </c>
      <c r="B92" s="190"/>
      <c r="C92" s="208" t="s">
        <v>70</v>
      </c>
      <c r="D92" s="208"/>
      <c r="E92" s="190" t="s">
        <v>573</v>
      </c>
      <c r="F92" s="190"/>
      <c r="G92" s="79" t="s">
        <v>575</v>
      </c>
      <c r="H92" s="91" t="s">
        <v>346</v>
      </c>
      <c r="I92" s="121"/>
      <c r="J92" s="92" t="s">
        <v>346</v>
      </c>
      <c r="K92" s="98" t="s">
        <v>676</v>
      </c>
      <c r="L92" s="113">
        <v>1</v>
      </c>
      <c r="M92" s="114">
        <v>44.63</v>
      </c>
      <c r="N92" s="111">
        <f t="shared" si="2"/>
        <v>44.63</v>
      </c>
      <c r="O92" s="81" t="s">
        <v>3</v>
      </c>
      <c r="P92" s="50"/>
      <c r="Q92" s="50"/>
      <c r="T92" s="50"/>
      <c r="Y92" s="50"/>
    </row>
    <row r="93" spans="1:25" ht="46.8" x14ac:dyDescent="0.3">
      <c r="A93" s="190" t="s">
        <v>59</v>
      </c>
      <c r="B93" s="190"/>
      <c r="C93" s="208" t="s">
        <v>70</v>
      </c>
      <c r="D93" s="208"/>
      <c r="E93" s="190" t="s">
        <v>571</v>
      </c>
      <c r="F93" s="190"/>
      <c r="G93" s="79" t="s">
        <v>575</v>
      </c>
      <c r="H93" s="91" t="s">
        <v>347</v>
      </c>
      <c r="I93" s="121"/>
      <c r="J93" s="92" t="s">
        <v>347</v>
      </c>
      <c r="K93" s="98" t="s">
        <v>677</v>
      </c>
      <c r="L93" s="113">
        <v>1</v>
      </c>
      <c r="M93" s="114">
        <v>79.75</v>
      </c>
      <c r="N93" s="111">
        <f t="shared" si="2"/>
        <v>79.75</v>
      </c>
      <c r="O93" s="81" t="s">
        <v>3</v>
      </c>
      <c r="P93" s="50"/>
      <c r="Q93" s="50"/>
      <c r="T93" s="50"/>
      <c r="Y93" s="50"/>
    </row>
    <row r="94" spans="1:25" ht="46.8" x14ac:dyDescent="0.3">
      <c r="A94" s="190" t="s">
        <v>59</v>
      </c>
      <c r="B94" s="190"/>
      <c r="C94" s="208" t="s">
        <v>70</v>
      </c>
      <c r="D94" s="208"/>
      <c r="E94" s="190" t="s">
        <v>571</v>
      </c>
      <c r="F94" s="190"/>
      <c r="G94" s="79" t="s">
        <v>575</v>
      </c>
      <c r="H94" s="91" t="s">
        <v>348</v>
      </c>
      <c r="I94" s="121"/>
      <c r="J94" s="92" t="s">
        <v>348</v>
      </c>
      <c r="K94" s="98" t="s">
        <v>678</v>
      </c>
      <c r="L94" s="113">
        <v>1</v>
      </c>
      <c r="M94" s="114">
        <v>37.99</v>
      </c>
      <c r="N94" s="111">
        <f t="shared" si="2"/>
        <v>37.99</v>
      </c>
      <c r="O94" s="81" t="s">
        <v>3</v>
      </c>
      <c r="P94" s="50"/>
      <c r="Q94" s="50"/>
      <c r="T94" s="50"/>
      <c r="Y94" s="50"/>
    </row>
    <row r="95" spans="1:25" ht="46.8" x14ac:dyDescent="0.3">
      <c r="A95" s="190" t="s">
        <v>59</v>
      </c>
      <c r="B95" s="190"/>
      <c r="C95" s="208" t="s">
        <v>70</v>
      </c>
      <c r="D95" s="208"/>
      <c r="E95" s="190" t="s">
        <v>573</v>
      </c>
      <c r="F95" s="190"/>
      <c r="G95" s="79" t="s">
        <v>573</v>
      </c>
      <c r="H95" s="91" t="s">
        <v>349</v>
      </c>
      <c r="I95" s="121"/>
      <c r="J95" s="92" t="s">
        <v>349</v>
      </c>
      <c r="K95" s="98" t="s">
        <v>679</v>
      </c>
      <c r="L95" s="113">
        <v>1</v>
      </c>
      <c r="M95" s="114">
        <v>351.75</v>
      </c>
      <c r="N95" s="111">
        <f t="shared" si="2"/>
        <v>351.75</v>
      </c>
      <c r="O95" s="81" t="s">
        <v>3</v>
      </c>
      <c r="P95" s="50"/>
      <c r="Q95" s="50"/>
      <c r="T95" s="50"/>
      <c r="Y95" s="50"/>
    </row>
    <row r="96" spans="1:25" ht="46.8" x14ac:dyDescent="0.3">
      <c r="A96" s="190" t="s">
        <v>59</v>
      </c>
      <c r="B96" s="190"/>
      <c r="C96" s="208" t="s">
        <v>70</v>
      </c>
      <c r="D96" s="208"/>
      <c r="E96" s="190" t="s">
        <v>571</v>
      </c>
      <c r="F96" s="190"/>
      <c r="G96" s="79" t="s">
        <v>573</v>
      </c>
      <c r="H96" s="91" t="s">
        <v>350</v>
      </c>
      <c r="I96" s="121"/>
      <c r="J96" s="92" t="s">
        <v>350</v>
      </c>
      <c r="K96" s="98" t="s">
        <v>680</v>
      </c>
      <c r="L96" s="113">
        <v>1</v>
      </c>
      <c r="M96" s="114">
        <v>36.53</v>
      </c>
      <c r="N96" s="111">
        <f t="shared" si="2"/>
        <v>36.53</v>
      </c>
      <c r="O96" s="81" t="s">
        <v>3</v>
      </c>
      <c r="P96" s="50"/>
      <c r="Q96" s="50"/>
      <c r="T96" s="50"/>
      <c r="Y96" s="50"/>
    </row>
    <row r="97" spans="1:25" ht="46.8" x14ac:dyDescent="0.3">
      <c r="A97" s="190" t="s">
        <v>59</v>
      </c>
      <c r="B97" s="190"/>
      <c r="C97" s="208" t="s">
        <v>70</v>
      </c>
      <c r="D97" s="208"/>
      <c r="E97" s="190" t="s">
        <v>571</v>
      </c>
      <c r="F97" s="190"/>
      <c r="G97" s="79" t="s">
        <v>573</v>
      </c>
      <c r="H97" s="91" t="s">
        <v>351</v>
      </c>
      <c r="I97" s="121"/>
      <c r="J97" s="92" t="s">
        <v>351</v>
      </c>
      <c r="K97" s="98" t="s">
        <v>681</v>
      </c>
      <c r="L97" s="113">
        <v>1</v>
      </c>
      <c r="M97" s="114">
        <v>9.75</v>
      </c>
      <c r="N97" s="111">
        <f t="shared" si="2"/>
        <v>9.75</v>
      </c>
      <c r="O97" s="81" t="s">
        <v>3</v>
      </c>
      <c r="P97" s="50"/>
      <c r="Q97" s="50"/>
      <c r="T97" s="50"/>
      <c r="Y97" s="50"/>
    </row>
    <row r="98" spans="1:25" ht="46.8" x14ac:dyDescent="0.3">
      <c r="A98" s="190" t="s">
        <v>59</v>
      </c>
      <c r="B98" s="190"/>
      <c r="C98" s="208" t="s">
        <v>70</v>
      </c>
      <c r="D98" s="208"/>
      <c r="E98" s="190" t="s">
        <v>571</v>
      </c>
      <c r="F98" s="190"/>
      <c r="G98" s="79" t="s">
        <v>573</v>
      </c>
      <c r="H98" s="91" t="s">
        <v>352</v>
      </c>
      <c r="I98" s="121"/>
      <c r="J98" s="92" t="s">
        <v>352</v>
      </c>
      <c r="K98" s="98" t="s">
        <v>682</v>
      </c>
      <c r="L98" s="113">
        <v>1</v>
      </c>
      <c r="M98" s="114">
        <v>27.84</v>
      </c>
      <c r="N98" s="111">
        <f t="shared" si="2"/>
        <v>27.84</v>
      </c>
      <c r="O98" s="81" t="s">
        <v>3</v>
      </c>
      <c r="P98" s="50"/>
      <c r="Q98" s="50"/>
      <c r="T98" s="50"/>
      <c r="Y98" s="50"/>
    </row>
    <row r="99" spans="1:25" ht="46.8" x14ac:dyDescent="0.3">
      <c r="A99" s="190" t="s">
        <v>59</v>
      </c>
      <c r="B99" s="190"/>
      <c r="C99" s="208" t="s">
        <v>70</v>
      </c>
      <c r="D99" s="208"/>
      <c r="E99" s="190" t="s">
        <v>571</v>
      </c>
      <c r="F99" s="190"/>
      <c r="G99" s="79" t="s">
        <v>573</v>
      </c>
      <c r="H99" s="91" t="s">
        <v>353</v>
      </c>
      <c r="I99" s="121"/>
      <c r="J99" s="92" t="s">
        <v>353</v>
      </c>
      <c r="K99" s="98" t="s">
        <v>683</v>
      </c>
      <c r="L99" s="113">
        <v>1</v>
      </c>
      <c r="M99" s="114">
        <v>17.329999999999998</v>
      </c>
      <c r="N99" s="111">
        <f t="shared" si="2"/>
        <v>17.329999999999998</v>
      </c>
      <c r="O99" s="81" t="s">
        <v>3</v>
      </c>
      <c r="P99" s="50"/>
      <c r="Q99" s="50"/>
      <c r="T99" s="50"/>
      <c r="Y99" s="50"/>
    </row>
    <row r="100" spans="1:25" ht="46.8" x14ac:dyDescent="0.3">
      <c r="A100" s="190" t="s">
        <v>59</v>
      </c>
      <c r="B100" s="190"/>
      <c r="C100" s="208" t="s">
        <v>70</v>
      </c>
      <c r="D100" s="208"/>
      <c r="E100" s="190" t="s">
        <v>573</v>
      </c>
      <c r="F100" s="190"/>
      <c r="G100" s="79" t="s">
        <v>573</v>
      </c>
      <c r="H100" s="91" t="s">
        <v>354</v>
      </c>
      <c r="I100" s="121"/>
      <c r="J100" s="92" t="s">
        <v>354</v>
      </c>
      <c r="K100" s="98" t="s">
        <v>684</v>
      </c>
      <c r="L100" s="113">
        <v>2</v>
      </c>
      <c r="M100" s="114">
        <v>33</v>
      </c>
      <c r="N100" s="111">
        <f t="shared" si="2"/>
        <v>66</v>
      </c>
      <c r="O100" s="81" t="s">
        <v>3</v>
      </c>
      <c r="P100" s="50"/>
      <c r="Q100" s="50"/>
      <c r="T100" s="50"/>
      <c r="Y100" s="50"/>
    </row>
    <row r="101" spans="1:25" ht="46.8" x14ac:dyDescent="0.3">
      <c r="A101" s="190" t="s">
        <v>59</v>
      </c>
      <c r="B101" s="190"/>
      <c r="C101" s="208" t="s">
        <v>70</v>
      </c>
      <c r="D101" s="208"/>
      <c r="E101" s="190" t="s">
        <v>571</v>
      </c>
      <c r="F101" s="190"/>
      <c r="G101" s="79" t="s">
        <v>573</v>
      </c>
      <c r="H101" s="91" t="s">
        <v>355</v>
      </c>
      <c r="I101" s="121"/>
      <c r="J101" s="92" t="s">
        <v>355</v>
      </c>
      <c r="K101" s="98" t="s">
        <v>686</v>
      </c>
      <c r="L101" s="113">
        <v>4</v>
      </c>
      <c r="M101" s="114">
        <v>27.13</v>
      </c>
      <c r="N101" s="111">
        <f t="shared" si="2"/>
        <v>108.52</v>
      </c>
      <c r="O101" s="81" t="s">
        <v>3</v>
      </c>
      <c r="P101" s="50"/>
      <c r="Q101" s="50"/>
      <c r="T101" s="50"/>
      <c r="Y101" s="50"/>
    </row>
    <row r="102" spans="1:25" ht="46.8" x14ac:dyDescent="0.3">
      <c r="A102" s="190" t="s">
        <v>59</v>
      </c>
      <c r="B102" s="190"/>
      <c r="C102" s="208" t="s">
        <v>70</v>
      </c>
      <c r="D102" s="208"/>
      <c r="E102" s="190" t="s">
        <v>573</v>
      </c>
      <c r="F102" s="190"/>
      <c r="G102" s="79" t="s">
        <v>573</v>
      </c>
      <c r="H102" s="91" t="s">
        <v>356</v>
      </c>
      <c r="I102" s="121"/>
      <c r="J102" s="92" t="s">
        <v>356</v>
      </c>
      <c r="K102" s="98" t="s">
        <v>685</v>
      </c>
      <c r="L102" s="113">
        <v>6</v>
      </c>
      <c r="M102" s="114">
        <v>10.5</v>
      </c>
      <c r="N102" s="111">
        <f t="shared" si="2"/>
        <v>63</v>
      </c>
      <c r="O102" s="81" t="s">
        <v>3</v>
      </c>
      <c r="P102" s="50"/>
      <c r="Q102" s="50"/>
      <c r="T102" s="50"/>
      <c r="Y102" s="50"/>
    </row>
    <row r="103" spans="1:25" ht="46.8" x14ac:dyDescent="0.3">
      <c r="A103" s="190" t="s">
        <v>59</v>
      </c>
      <c r="B103" s="190"/>
      <c r="C103" s="208" t="s">
        <v>70</v>
      </c>
      <c r="D103" s="208"/>
      <c r="E103" s="190" t="s">
        <v>145</v>
      </c>
      <c r="F103" s="190"/>
      <c r="G103" s="79" t="s">
        <v>573</v>
      </c>
      <c r="H103" s="91" t="s">
        <v>357</v>
      </c>
      <c r="I103" s="121"/>
      <c r="J103" s="92" t="s">
        <v>357</v>
      </c>
      <c r="K103" s="98" t="s">
        <v>687</v>
      </c>
      <c r="L103" s="113">
        <v>1</v>
      </c>
      <c r="M103" s="114">
        <v>409.49</v>
      </c>
      <c r="N103" s="111">
        <f t="shared" si="2"/>
        <v>409.49</v>
      </c>
      <c r="O103" s="81" t="s">
        <v>3</v>
      </c>
      <c r="P103" s="50"/>
      <c r="Q103" s="50"/>
      <c r="T103" s="50"/>
      <c r="Y103" s="50"/>
    </row>
    <row r="104" spans="1:25" ht="46.8" x14ac:dyDescent="0.3">
      <c r="A104" s="190" t="s">
        <v>59</v>
      </c>
      <c r="B104" s="190"/>
      <c r="C104" s="208" t="s">
        <v>70</v>
      </c>
      <c r="D104" s="208"/>
      <c r="E104" s="190" t="s">
        <v>573</v>
      </c>
      <c r="F104" s="190"/>
      <c r="G104" s="79" t="s">
        <v>573</v>
      </c>
      <c r="H104" s="91" t="s">
        <v>358</v>
      </c>
      <c r="I104" s="121"/>
      <c r="J104" s="92" t="s">
        <v>358</v>
      </c>
      <c r="K104" s="98" t="s">
        <v>688</v>
      </c>
      <c r="L104" s="113">
        <v>1</v>
      </c>
      <c r="M104" s="114">
        <v>69.22</v>
      </c>
      <c r="N104" s="111">
        <f t="shared" si="2"/>
        <v>69.22</v>
      </c>
      <c r="O104" s="81" t="s">
        <v>3</v>
      </c>
      <c r="P104" s="50"/>
      <c r="Q104" s="50"/>
      <c r="T104" s="50"/>
      <c r="Y104" s="50"/>
    </row>
    <row r="105" spans="1:25" ht="46.8" x14ac:dyDescent="0.3">
      <c r="A105" s="190" t="s">
        <v>59</v>
      </c>
      <c r="B105" s="190"/>
      <c r="C105" s="208" t="s">
        <v>70</v>
      </c>
      <c r="D105" s="208"/>
      <c r="E105" s="190" t="s">
        <v>571</v>
      </c>
      <c r="F105" s="190"/>
      <c r="G105" s="79" t="s">
        <v>573</v>
      </c>
      <c r="H105" s="91" t="s">
        <v>359</v>
      </c>
      <c r="I105" s="121"/>
      <c r="J105" s="92" t="s">
        <v>359</v>
      </c>
      <c r="K105" s="98" t="s">
        <v>689</v>
      </c>
      <c r="L105" s="113">
        <v>12</v>
      </c>
      <c r="M105" s="114">
        <v>17.25</v>
      </c>
      <c r="N105" s="111">
        <f t="shared" si="2"/>
        <v>207</v>
      </c>
      <c r="O105" s="81" t="s">
        <v>3</v>
      </c>
      <c r="P105" s="50"/>
      <c r="Q105" s="50"/>
      <c r="T105" s="50"/>
      <c r="Y105" s="50"/>
    </row>
    <row r="106" spans="1:25" ht="46.8" x14ac:dyDescent="0.3">
      <c r="A106" s="190" t="s">
        <v>59</v>
      </c>
      <c r="B106" s="190"/>
      <c r="C106" s="208" t="s">
        <v>70</v>
      </c>
      <c r="D106" s="208"/>
      <c r="E106" s="190" t="s">
        <v>573</v>
      </c>
      <c r="F106" s="190"/>
      <c r="G106" s="79" t="s">
        <v>573</v>
      </c>
      <c r="H106" s="91" t="s">
        <v>360</v>
      </c>
      <c r="I106" s="121"/>
      <c r="J106" s="92" t="s">
        <v>360</v>
      </c>
      <c r="K106" s="98" t="s">
        <v>690</v>
      </c>
      <c r="L106" s="113">
        <v>6</v>
      </c>
      <c r="M106" s="114">
        <v>11.38</v>
      </c>
      <c r="N106" s="111">
        <f t="shared" si="2"/>
        <v>68.28</v>
      </c>
      <c r="O106" s="81" t="s">
        <v>3</v>
      </c>
      <c r="P106" s="50"/>
      <c r="Q106" s="50"/>
      <c r="T106" s="50"/>
      <c r="Y106" s="50"/>
    </row>
    <row r="107" spans="1:25" ht="46.8" x14ac:dyDescent="0.3">
      <c r="A107" s="190" t="s">
        <v>59</v>
      </c>
      <c r="B107" s="190"/>
      <c r="C107" s="208" t="s">
        <v>70</v>
      </c>
      <c r="D107" s="208"/>
      <c r="E107" s="190" t="s">
        <v>571</v>
      </c>
      <c r="F107" s="190"/>
      <c r="G107" s="79" t="s">
        <v>573</v>
      </c>
      <c r="H107" s="91" t="s">
        <v>361</v>
      </c>
      <c r="I107" s="121"/>
      <c r="J107" s="92" t="s">
        <v>361</v>
      </c>
      <c r="K107" s="98" t="s">
        <v>691</v>
      </c>
      <c r="L107" s="113">
        <v>1</v>
      </c>
      <c r="M107" s="114">
        <v>10.75</v>
      </c>
      <c r="N107" s="111">
        <f t="shared" si="2"/>
        <v>10.75</v>
      </c>
      <c r="O107" s="81" t="s">
        <v>3</v>
      </c>
      <c r="P107" s="50"/>
      <c r="Q107" s="50"/>
      <c r="T107" s="50"/>
      <c r="Y107" s="50"/>
    </row>
    <row r="108" spans="1:25" ht="46.8" x14ac:dyDescent="0.3">
      <c r="A108" s="190" t="s">
        <v>59</v>
      </c>
      <c r="B108" s="190"/>
      <c r="C108" s="208" t="s">
        <v>70</v>
      </c>
      <c r="D108" s="208"/>
      <c r="E108" s="190" t="s">
        <v>571</v>
      </c>
      <c r="F108" s="190"/>
      <c r="G108" s="79" t="s">
        <v>573</v>
      </c>
      <c r="H108" s="91" t="s">
        <v>362</v>
      </c>
      <c r="I108" s="121"/>
      <c r="J108" s="92" t="s">
        <v>362</v>
      </c>
      <c r="K108" s="98" t="s">
        <v>692</v>
      </c>
      <c r="L108" s="113">
        <v>1</v>
      </c>
      <c r="M108" s="114">
        <v>74.39</v>
      </c>
      <c r="N108" s="111">
        <f t="shared" ref="N108:N134" si="3">$L108*$M108</f>
        <v>74.39</v>
      </c>
      <c r="O108" s="81" t="s">
        <v>3</v>
      </c>
      <c r="P108" s="50"/>
      <c r="Q108" s="50"/>
      <c r="T108" s="50"/>
      <c r="Y108" s="50"/>
    </row>
    <row r="109" spans="1:25" ht="46.8" x14ac:dyDescent="0.3">
      <c r="A109" s="190" t="s">
        <v>59</v>
      </c>
      <c r="B109" s="190"/>
      <c r="C109" s="208" t="s">
        <v>70</v>
      </c>
      <c r="D109" s="208"/>
      <c r="E109" s="190" t="s">
        <v>571</v>
      </c>
      <c r="F109" s="190"/>
      <c r="G109" s="79" t="s">
        <v>575</v>
      </c>
      <c r="H109" s="91" t="s">
        <v>363</v>
      </c>
      <c r="I109" s="121"/>
      <c r="J109" s="92" t="s">
        <v>363</v>
      </c>
      <c r="K109" s="98" t="s">
        <v>693</v>
      </c>
      <c r="L109" s="113">
        <v>6</v>
      </c>
      <c r="M109" s="114">
        <v>31.99</v>
      </c>
      <c r="N109" s="111">
        <f t="shared" si="3"/>
        <v>191.94</v>
      </c>
      <c r="O109" s="81" t="s">
        <v>3</v>
      </c>
      <c r="P109" s="50"/>
      <c r="Q109" s="50"/>
      <c r="T109" s="50"/>
      <c r="Y109" s="50"/>
    </row>
    <row r="110" spans="1:25" ht="46.8" x14ac:dyDescent="0.3">
      <c r="A110" s="190" t="s">
        <v>59</v>
      </c>
      <c r="B110" s="190"/>
      <c r="C110" s="208" t="s">
        <v>70</v>
      </c>
      <c r="D110" s="208"/>
      <c r="E110" s="190" t="s">
        <v>573</v>
      </c>
      <c r="F110" s="190"/>
      <c r="G110" s="79" t="s">
        <v>575</v>
      </c>
      <c r="H110" s="91" t="s">
        <v>364</v>
      </c>
      <c r="I110" s="121"/>
      <c r="J110" s="92" t="s">
        <v>364</v>
      </c>
      <c r="K110" s="98" t="s">
        <v>694</v>
      </c>
      <c r="L110" s="113">
        <v>1</v>
      </c>
      <c r="M110" s="114">
        <v>12.75</v>
      </c>
      <c r="N110" s="111">
        <f t="shared" si="3"/>
        <v>12.75</v>
      </c>
      <c r="O110" s="81" t="s">
        <v>3</v>
      </c>
      <c r="P110" s="50"/>
      <c r="Q110" s="50"/>
      <c r="T110" s="50"/>
      <c r="Y110" s="50"/>
    </row>
    <row r="111" spans="1:25" ht="46.8" x14ac:dyDescent="0.3">
      <c r="A111" s="190" t="s">
        <v>59</v>
      </c>
      <c r="B111" s="190"/>
      <c r="C111" s="208" t="s">
        <v>70</v>
      </c>
      <c r="D111" s="208"/>
      <c r="E111" s="190" t="s">
        <v>145</v>
      </c>
      <c r="F111" s="190"/>
      <c r="G111" s="79" t="s">
        <v>574</v>
      </c>
      <c r="H111" s="91" t="s">
        <v>365</v>
      </c>
      <c r="I111" s="121"/>
      <c r="J111" s="92" t="s">
        <v>365</v>
      </c>
      <c r="K111" s="98">
        <v>564658</v>
      </c>
      <c r="L111" s="113">
        <v>1</v>
      </c>
      <c r="M111" s="114">
        <v>7.14</v>
      </c>
      <c r="N111" s="111">
        <f t="shared" si="3"/>
        <v>7.14</v>
      </c>
      <c r="O111" s="81" t="s">
        <v>3</v>
      </c>
      <c r="P111" s="50"/>
      <c r="Q111" s="50"/>
      <c r="T111" s="50"/>
      <c r="Y111" s="50"/>
    </row>
    <row r="112" spans="1:25" ht="46.8" x14ac:dyDescent="0.3">
      <c r="A112" s="190" t="s">
        <v>59</v>
      </c>
      <c r="B112" s="190"/>
      <c r="C112" s="208" t="s">
        <v>70</v>
      </c>
      <c r="D112" s="208"/>
      <c r="E112" s="190" t="s">
        <v>145</v>
      </c>
      <c r="F112" s="190"/>
      <c r="G112" s="79" t="s">
        <v>574</v>
      </c>
      <c r="H112" s="91" t="s">
        <v>366</v>
      </c>
      <c r="I112" s="121"/>
      <c r="J112" s="92" t="s">
        <v>366</v>
      </c>
      <c r="K112" s="98">
        <v>568868</v>
      </c>
      <c r="L112" s="113">
        <v>1</v>
      </c>
      <c r="M112" s="114">
        <v>11.17</v>
      </c>
      <c r="N112" s="111">
        <f t="shared" si="3"/>
        <v>11.17</v>
      </c>
      <c r="O112" s="81" t="s">
        <v>3</v>
      </c>
      <c r="P112" s="50"/>
      <c r="Q112" s="50"/>
      <c r="T112" s="50"/>
      <c r="Y112" s="50"/>
    </row>
    <row r="113" spans="1:25" ht="46.8" x14ac:dyDescent="0.3">
      <c r="A113" s="190" t="s">
        <v>59</v>
      </c>
      <c r="B113" s="190"/>
      <c r="C113" s="208" t="s">
        <v>70</v>
      </c>
      <c r="D113" s="208"/>
      <c r="E113" s="190" t="s">
        <v>573</v>
      </c>
      <c r="F113" s="190"/>
      <c r="G113" s="79" t="s">
        <v>574</v>
      </c>
      <c r="H113" s="91" t="s">
        <v>367</v>
      </c>
      <c r="I113" s="121"/>
      <c r="J113" s="92" t="s">
        <v>367</v>
      </c>
      <c r="K113" s="80" t="s">
        <v>695</v>
      </c>
      <c r="L113" s="113">
        <v>1</v>
      </c>
      <c r="M113" s="114">
        <v>8.14</v>
      </c>
      <c r="N113" s="111">
        <f t="shared" si="3"/>
        <v>8.14</v>
      </c>
      <c r="O113" s="81" t="s">
        <v>3</v>
      </c>
      <c r="P113" s="50"/>
      <c r="Q113" s="50"/>
      <c r="T113" s="50"/>
      <c r="Y113" s="50"/>
    </row>
    <row r="114" spans="1:25" ht="46.8" x14ac:dyDescent="0.3">
      <c r="A114" s="190" t="s">
        <v>59</v>
      </c>
      <c r="B114" s="190"/>
      <c r="C114" s="208" t="s">
        <v>70</v>
      </c>
      <c r="D114" s="208"/>
      <c r="E114" s="190" t="s">
        <v>573</v>
      </c>
      <c r="F114" s="190"/>
      <c r="G114" s="79" t="s">
        <v>574</v>
      </c>
      <c r="H114" s="91" t="s">
        <v>368</v>
      </c>
      <c r="I114" s="121"/>
      <c r="J114" s="92" t="s">
        <v>368</v>
      </c>
      <c r="K114" s="98" t="s">
        <v>696</v>
      </c>
      <c r="L114" s="113">
        <v>1</v>
      </c>
      <c r="M114" s="114">
        <v>76.38</v>
      </c>
      <c r="N114" s="111">
        <f t="shared" si="3"/>
        <v>76.38</v>
      </c>
      <c r="O114" s="81" t="s">
        <v>3</v>
      </c>
      <c r="P114" s="50"/>
      <c r="Q114" s="50"/>
      <c r="T114" s="50"/>
      <c r="Y114" s="50"/>
    </row>
    <row r="115" spans="1:25" ht="46.8" x14ac:dyDescent="0.3">
      <c r="A115" s="190" t="s">
        <v>59</v>
      </c>
      <c r="B115" s="190"/>
      <c r="C115" s="208" t="s">
        <v>70</v>
      </c>
      <c r="D115" s="208"/>
      <c r="E115" s="190" t="s">
        <v>145</v>
      </c>
      <c r="F115" s="190"/>
      <c r="G115" s="79" t="s">
        <v>574</v>
      </c>
      <c r="H115" s="91" t="s">
        <v>369</v>
      </c>
      <c r="I115" s="121"/>
      <c r="J115" s="92" t="s">
        <v>369</v>
      </c>
      <c r="K115" s="98">
        <v>1387083</v>
      </c>
      <c r="L115" s="113">
        <v>1</v>
      </c>
      <c r="M115" s="114">
        <v>25.28</v>
      </c>
      <c r="N115" s="111">
        <f t="shared" si="3"/>
        <v>25.28</v>
      </c>
      <c r="O115" s="81" t="s">
        <v>3</v>
      </c>
      <c r="P115" s="50"/>
      <c r="Q115" s="50"/>
      <c r="T115" s="50"/>
      <c r="Y115" s="50"/>
    </row>
    <row r="116" spans="1:25" ht="46.8" x14ac:dyDescent="0.3">
      <c r="A116" s="190" t="s">
        <v>59</v>
      </c>
      <c r="B116" s="190"/>
      <c r="C116" s="208" t="s">
        <v>70</v>
      </c>
      <c r="D116" s="208"/>
      <c r="E116" s="190" t="s">
        <v>145</v>
      </c>
      <c r="F116" s="190"/>
      <c r="G116" s="79" t="s">
        <v>574</v>
      </c>
      <c r="H116" s="91" t="s">
        <v>370</v>
      </c>
      <c r="I116" s="121"/>
      <c r="J116" s="92" t="s">
        <v>370</v>
      </c>
      <c r="K116" s="98">
        <v>589686</v>
      </c>
      <c r="L116" s="113">
        <v>20</v>
      </c>
      <c r="M116" s="114">
        <v>7.14</v>
      </c>
      <c r="N116" s="111">
        <f t="shared" si="3"/>
        <v>142.79999999999998</v>
      </c>
      <c r="O116" s="81" t="s">
        <v>3</v>
      </c>
      <c r="P116" s="50"/>
      <c r="Q116" s="50"/>
      <c r="T116" s="50"/>
      <c r="Y116" s="50"/>
    </row>
    <row r="117" spans="1:25" ht="46.8" x14ac:dyDescent="0.3">
      <c r="A117" s="190" t="s">
        <v>59</v>
      </c>
      <c r="B117" s="190"/>
      <c r="C117" s="208" t="s">
        <v>70</v>
      </c>
      <c r="D117" s="208"/>
      <c r="E117" s="190" t="s">
        <v>573</v>
      </c>
      <c r="F117" s="190"/>
      <c r="G117" s="79" t="s">
        <v>574</v>
      </c>
      <c r="H117" s="91" t="s">
        <v>371</v>
      </c>
      <c r="I117" s="121"/>
      <c r="J117" s="92" t="s">
        <v>371</v>
      </c>
      <c r="K117" s="98">
        <v>365100</v>
      </c>
      <c r="L117" s="113">
        <v>1</v>
      </c>
      <c r="M117" s="114">
        <v>108.13</v>
      </c>
      <c r="N117" s="111">
        <f t="shared" si="3"/>
        <v>108.13</v>
      </c>
      <c r="O117" s="81" t="s">
        <v>3</v>
      </c>
      <c r="P117" s="50"/>
      <c r="Q117" s="50"/>
      <c r="T117" s="50"/>
      <c r="Y117" s="50"/>
    </row>
    <row r="118" spans="1:25" ht="46.8" x14ac:dyDescent="0.3">
      <c r="A118" s="190" t="s">
        <v>59</v>
      </c>
      <c r="B118" s="190"/>
      <c r="C118" s="208" t="s">
        <v>70</v>
      </c>
      <c r="D118" s="208"/>
      <c r="E118" s="190" t="s">
        <v>145</v>
      </c>
      <c r="F118" s="190"/>
      <c r="G118" s="79" t="s">
        <v>574</v>
      </c>
      <c r="H118" s="91" t="s">
        <v>372</v>
      </c>
      <c r="I118" s="121"/>
      <c r="J118" s="92" t="s">
        <v>372</v>
      </c>
      <c r="K118" s="98">
        <v>1287230</v>
      </c>
      <c r="L118" s="113">
        <v>1</v>
      </c>
      <c r="M118" s="114">
        <v>76.040000000000006</v>
      </c>
      <c r="N118" s="111">
        <f t="shared" si="3"/>
        <v>76.040000000000006</v>
      </c>
      <c r="O118" s="81" t="s">
        <v>3</v>
      </c>
      <c r="P118" s="50"/>
      <c r="Q118" s="50"/>
      <c r="T118" s="50"/>
      <c r="Y118" s="50"/>
    </row>
    <row r="119" spans="1:25" ht="46.8" x14ac:dyDescent="0.3">
      <c r="A119" s="190" t="s">
        <v>59</v>
      </c>
      <c r="B119" s="190"/>
      <c r="C119" s="208" t="s">
        <v>70</v>
      </c>
      <c r="D119" s="208"/>
      <c r="E119" s="190" t="s">
        <v>145</v>
      </c>
      <c r="F119" s="190"/>
      <c r="G119" s="79" t="s">
        <v>574</v>
      </c>
      <c r="H119" s="91" t="s">
        <v>373</v>
      </c>
      <c r="I119" s="121"/>
      <c r="J119" s="92" t="s">
        <v>373</v>
      </c>
      <c r="K119" s="98" t="s">
        <v>696</v>
      </c>
      <c r="L119" s="113">
        <v>1</v>
      </c>
      <c r="M119" s="114">
        <v>57.19</v>
      </c>
      <c r="N119" s="111">
        <f t="shared" si="3"/>
        <v>57.19</v>
      </c>
      <c r="O119" s="81" t="s">
        <v>3</v>
      </c>
      <c r="P119" s="50"/>
      <c r="Q119" s="50"/>
      <c r="T119" s="50"/>
      <c r="Y119" s="50"/>
    </row>
    <row r="120" spans="1:25" ht="46.8" x14ac:dyDescent="0.3">
      <c r="A120" s="190" t="s">
        <v>59</v>
      </c>
      <c r="B120" s="190"/>
      <c r="C120" s="208" t="s">
        <v>70</v>
      </c>
      <c r="D120" s="208"/>
      <c r="E120" s="190" t="s">
        <v>145</v>
      </c>
      <c r="F120" s="190"/>
      <c r="G120" s="79" t="s">
        <v>574</v>
      </c>
      <c r="H120" s="91" t="s">
        <v>374</v>
      </c>
      <c r="I120" s="121"/>
      <c r="J120" s="92" t="s">
        <v>374</v>
      </c>
      <c r="K120" s="98">
        <v>576952</v>
      </c>
      <c r="L120" s="113">
        <v>12</v>
      </c>
      <c r="M120" s="114">
        <v>2.66</v>
      </c>
      <c r="N120" s="111">
        <f t="shared" si="3"/>
        <v>31.92</v>
      </c>
      <c r="O120" s="81" t="s">
        <v>3</v>
      </c>
      <c r="P120" s="50"/>
      <c r="Q120" s="50"/>
      <c r="T120" s="50"/>
      <c r="Y120" s="50"/>
    </row>
    <row r="121" spans="1:25" ht="46.8" x14ac:dyDescent="0.3">
      <c r="A121" s="190" t="s">
        <v>59</v>
      </c>
      <c r="B121" s="190"/>
      <c r="C121" s="208" t="s">
        <v>70</v>
      </c>
      <c r="D121" s="208"/>
      <c r="E121" s="190" t="s">
        <v>145</v>
      </c>
      <c r="F121" s="190"/>
      <c r="G121" s="79" t="s">
        <v>574</v>
      </c>
      <c r="H121" s="91" t="s">
        <v>375</v>
      </c>
      <c r="I121" s="121"/>
      <c r="J121" s="92" t="s">
        <v>375</v>
      </c>
      <c r="K121" s="98" t="s">
        <v>697</v>
      </c>
      <c r="L121" s="113">
        <v>1</v>
      </c>
      <c r="M121" s="114">
        <v>89.04</v>
      </c>
      <c r="N121" s="111">
        <f t="shared" si="3"/>
        <v>89.04</v>
      </c>
      <c r="O121" s="81" t="s">
        <v>3</v>
      </c>
      <c r="P121" s="50"/>
      <c r="Q121" s="50"/>
      <c r="T121" s="50"/>
      <c r="Y121" s="50"/>
    </row>
    <row r="122" spans="1:25" ht="46.8" x14ac:dyDescent="0.3">
      <c r="A122" s="190" t="s">
        <v>59</v>
      </c>
      <c r="B122" s="190"/>
      <c r="C122" s="208" t="s">
        <v>70</v>
      </c>
      <c r="D122" s="208"/>
      <c r="E122" s="190" t="s">
        <v>145</v>
      </c>
      <c r="F122" s="190"/>
      <c r="G122" s="79" t="s">
        <v>574</v>
      </c>
      <c r="H122" s="91" t="s">
        <v>376</v>
      </c>
      <c r="I122" s="121"/>
      <c r="J122" s="92" t="s">
        <v>376</v>
      </c>
      <c r="K122" s="98">
        <v>584295</v>
      </c>
      <c r="L122" s="113">
        <v>1</v>
      </c>
      <c r="M122" s="114">
        <v>12.9</v>
      </c>
      <c r="N122" s="111">
        <f t="shared" si="3"/>
        <v>12.9</v>
      </c>
      <c r="O122" s="81" t="s">
        <v>3</v>
      </c>
      <c r="P122" s="50"/>
      <c r="Q122" s="50"/>
      <c r="T122" s="50"/>
      <c r="Y122" s="50"/>
    </row>
    <row r="123" spans="1:25" ht="46.8" x14ac:dyDescent="0.3">
      <c r="A123" s="190" t="s">
        <v>59</v>
      </c>
      <c r="B123" s="190"/>
      <c r="C123" s="208" t="s">
        <v>70</v>
      </c>
      <c r="D123" s="208"/>
      <c r="E123" s="190" t="s">
        <v>573</v>
      </c>
      <c r="F123" s="190"/>
      <c r="G123" s="79" t="s">
        <v>574</v>
      </c>
      <c r="H123" s="91" t="s">
        <v>377</v>
      </c>
      <c r="I123" s="121"/>
      <c r="J123" s="92" t="s">
        <v>377</v>
      </c>
      <c r="K123" s="98">
        <v>531972</v>
      </c>
      <c r="L123" s="113">
        <v>1</v>
      </c>
      <c r="M123" s="114">
        <v>83.56</v>
      </c>
      <c r="N123" s="111">
        <f t="shared" si="3"/>
        <v>83.56</v>
      </c>
      <c r="O123" s="81" t="s">
        <v>3</v>
      </c>
      <c r="P123" s="50"/>
      <c r="Q123" s="50"/>
      <c r="T123" s="50"/>
      <c r="Y123" s="50"/>
    </row>
    <row r="124" spans="1:25" ht="46.8" x14ac:dyDescent="0.3">
      <c r="A124" s="190" t="s">
        <v>59</v>
      </c>
      <c r="B124" s="190"/>
      <c r="C124" s="208" t="s">
        <v>70</v>
      </c>
      <c r="D124" s="208"/>
      <c r="E124" s="190" t="s">
        <v>571</v>
      </c>
      <c r="F124" s="190"/>
      <c r="G124" s="79" t="s">
        <v>574</v>
      </c>
      <c r="H124" s="120" t="s">
        <v>378</v>
      </c>
      <c r="I124" s="105"/>
      <c r="J124" s="92" t="s">
        <v>378</v>
      </c>
      <c r="K124" s="98" t="s">
        <v>698</v>
      </c>
      <c r="L124" s="113">
        <v>1</v>
      </c>
      <c r="M124" s="114">
        <v>49.39</v>
      </c>
      <c r="N124" s="111">
        <f t="shared" si="3"/>
        <v>49.39</v>
      </c>
      <c r="O124" s="81" t="s">
        <v>3</v>
      </c>
      <c r="P124" s="50"/>
      <c r="Q124" s="50"/>
      <c r="T124" s="50"/>
      <c r="Y124" s="50"/>
    </row>
    <row r="125" spans="1:25" ht="46.8" x14ac:dyDescent="0.3">
      <c r="A125" s="190" t="s">
        <v>59</v>
      </c>
      <c r="B125" s="190"/>
      <c r="C125" s="208" t="s">
        <v>70</v>
      </c>
      <c r="D125" s="208"/>
      <c r="E125" s="190" t="s">
        <v>571</v>
      </c>
      <c r="F125" s="190"/>
      <c r="G125" s="79" t="s">
        <v>574</v>
      </c>
      <c r="H125" s="91" t="s">
        <v>379</v>
      </c>
      <c r="I125" s="121"/>
      <c r="J125" s="92" t="s">
        <v>379</v>
      </c>
      <c r="K125" s="98">
        <v>564164</v>
      </c>
      <c r="L125" s="113">
        <v>1</v>
      </c>
      <c r="M125" s="114">
        <v>72.36</v>
      </c>
      <c r="N125" s="111">
        <f t="shared" si="3"/>
        <v>72.36</v>
      </c>
      <c r="O125" s="81" t="s">
        <v>3</v>
      </c>
      <c r="P125" s="50"/>
      <c r="Q125" s="50"/>
      <c r="T125" s="50"/>
      <c r="Y125" s="50"/>
    </row>
    <row r="126" spans="1:25" ht="46.8" x14ac:dyDescent="0.3">
      <c r="A126" s="190" t="s">
        <v>59</v>
      </c>
      <c r="B126" s="190"/>
      <c r="C126" s="208" t="s">
        <v>70</v>
      </c>
      <c r="D126" s="208"/>
      <c r="E126" s="190" t="s">
        <v>571</v>
      </c>
      <c r="F126" s="190"/>
      <c r="G126" s="79" t="s">
        <v>571</v>
      </c>
      <c r="H126" s="91" t="s">
        <v>380</v>
      </c>
      <c r="I126" s="121"/>
      <c r="J126" s="92" t="s">
        <v>380</v>
      </c>
      <c r="K126" s="98" t="s">
        <v>699</v>
      </c>
      <c r="L126" s="113">
        <v>6</v>
      </c>
      <c r="M126" s="114">
        <v>51.74</v>
      </c>
      <c r="N126" s="111">
        <f t="shared" si="3"/>
        <v>310.44</v>
      </c>
      <c r="O126" s="81" t="s">
        <v>3</v>
      </c>
      <c r="P126" s="50"/>
      <c r="Q126" s="50"/>
      <c r="T126" s="50"/>
      <c r="Y126" s="50"/>
    </row>
    <row r="127" spans="1:25" ht="46.8" x14ac:dyDescent="0.3">
      <c r="A127" s="190" t="s">
        <v>59</v>
      </c>
      <c r="B127" s="190"/>
      <c r="C127" s="208" t="s">
        <v>47</v>
      </c>
      <c r="D127" s="208"/>
      <c r="E127" s="190" t="s">
        <v>573</v>
      </c>
      <c r="F127" s="190"/>
      <c r="G127" s="79" t="s">
        <v>576</v>
      </c>
      <c r="H127" s="91" t="s">
        <v>381</v>
      </c>
      <c r="I127" s="121"/>
      <c r="J127" s="92" t="s">
        <v>381</v>
      </c>
      <c r="K127" s="98">
        <v>102444</v>
      </c>
      <c r="L127" s="113">
        <v>4</v>
      </c>
      <c r="M127" s="114">
        <v>97.67</v>
      </c>
      <c r="N127" s="111">
        <f t="shared" si="3"/>
        <v>390.68</v>
      </c>
      <c r="O127" s="81" t="s">
        <v>3</v>
      </c>
      <c r="P127" s="50"/>
      <c r="Q127" s="50"/>
      <c r="T127" s="50"/>
      <c r="Y127" s="50"/>
    </row>
    <row r="128" spans="1:25" ht="46.8" x14ac:dyDescent="0.3">
      <c r="A128" s="190" t="s">
        <v>59</v>
      </c>
      <c r="B128" s="190"/>
      <c r="C128" s="208" t="s">
        <v>60</v>
      </c>
      <c r="D128" s="208"/>
      <c r="E128" s="190" t="s">
        <v>573</v>
      </c>
      <c r="F128" s="190"/>
      <c r="G128" s="79" t="s">
        <v>576</v>
      </c>
      <c r="H128" s="91" t="s">
        <v>382</v>
      </c>
      <c r="I128" s="121"/>
      <c r="J128" s="92" t="s">
        <v>382</v>
      </c>
      <c r="K128" s="98">
        <v>104319</v>
      </c>
      <c r="L128" s="113">
        <v>2</v>
      </c>
      <c r="M128" s="114">
        <v>558.33000000000004</v>
      </c>
      <c r="N128" s="111">
        <f t="shared" si="3"/>
        <v>1116.6600000000001</v>
      </c>
      <c r="O128" s="81" t="s">
        <v>3</v>
      </c>
      <c r="P128" s="50"/>
      <c r="Q128" s="50"/>
      <c r="T128" s="50"/>
      <c r="Y128" s="50"/>
    </row>
    <row r="129" spans="1:25" ht="46.8" x14ac:dyDescent="0.3">
      <c r="A129" s="190" t="s">
        <v>59</v>
      </c>
      <c r="B129" s="190"/>
      <c r="C129" s="208" t="s">
        <v>60</v>
      </c>
      <c r="D129" s="208"/>
      <c r="E129" s="190" t="s">
        <v>573</v>
      </c>
      <c r="F129" s="190"/>
      <c r="G129" s="79" t="s">
        <v>576</v>
      </c>
      <c r="H129" s="91" t="s">
        <v>383</v>
      </c>
      <c r="I129" s="121"/>
      <c r="J129" s="92" t="s">
        <v>383</v>
      </c>
      <c r="K129" s="98">
        <v>104250</v>
      </c>
      <c r="L129" s="113">
        <v>2</v>
      </c>
      <c r="M129" s="114">
        <v>343.25</v>
      </c>
      <c r="N129" s="111">
        <f t="shared" si="3"/>
        <v>686.5</v>
      </c>
      <c r="O129" s="81" t="s">
        <v>3</v>
      </c>
      <c r="P129" s="50"/>
      <c r="Q129" s="50"/>
      <c r="T129" s="50"/>
      <c r="Y129" s="50"/>
    </row>
    <row r="130" spans="1:25" ht="46.8" x14ac:dyDescent="0.3">
      <c r="A130" s="190" t="s">
        <v>59</v>
      </c>
      <c r="B130" s="190"/>
      <c r="C130" s="208" t="s">
        <v>70</v>
      </c>
      <c r="D130" s="208"/>
      <c r="E130" s="190" t="s">
        <v>573</v>
      </c>
      <c r="F130" s="190"/>
      <c r="G130" s="79" t="s">
        <v>575</v>
      </c>
      <c r="H130" s="91" t="s">
        <v>384</v>
      </c>
      <c r="I130" s="121"/>
      <c r="J130" s="92" t="s">
        <v>384</v>
      </c>
      <c r="K130" s="98" t="s">
        <v>708</v>
      </c>
      <c r="L130" s="113">
        <v>4</v>
      </c>
      <c r="M130" s="114">
        <v>35.11</v>
      </c>
      <c r="N130" s="111">
        <f t="shared" si="3"/>
        <v>140.44</v>
      </c>
      <c r="O130" s="81" t="s">
        <v>3</v>
      </c>
      <c r="P130" s="50"/>
      <c r="Q130" s="50"/>
      <c r="T130" s="50"/>
      <c r="Y130" s="50"/>
    </row>
    <row r="131" spans="1:25" ht="46.8" x14ac:dyDescent="0.3">
      <c r="A131" s="190" t="s">
        <v>59</v>
      </c>
      <c r="B131" s="190"/>
      <c r="C131" s="208" t="s">
        <v>70</v>
      </c>
      <c r="D131" s="208"/>
      <c r="E131" s="190" t="s">
        <v>571</v>
      </c>
      <c r="F131" s="190"/>
      <c r="G131" s="79" t="s">
        <v>575</v>
      </c>
      <c r="H131" s="91" t="s">
        <v>385</v>
      </c>
      <c r="I131" s="121"/>
      <c r="J131" s="92" t="s">
        <v>385</v>
      </c>
      <c r="K131" s="80"/>
      <c r="L131" s="113">
        <v>6</v>
      </c>
      <c r="M131" s="114">
        <v>56.6</v>
      </c>
      <c r="N131" s="111">
        <f t="shared" si="3"/>
        <v>339.6</v>
      </c>
      <c r="O131" s="81" t="s">
        <v>3</v>
      </c>
      <c r="P131" s="50"/>
      <c r="Q131" s="50"/>
      <c r="T131" s="50"/>
      <c r="Y131" s="50"/>
    </row>
    <row r="132" spans="1:25" ht="46.8" x14ac:dyDescent="0.3">
      <c r="A132" s="190" t="s">
        <v>59</v>
      </c>
      <c r="B132" s="190"/>
      <c r="C132" s="208" t="s">
        <v>70</v>
      </c>
      <c r="D132" s="208"/>
      <c r="E132" s="190" t="s">
        <v>571</v>
      </c>
      <c r="F132" s="190"/>
      <c r="G132" s="79" t="s">
        <v>575</v>
      </c>
      <c r="H132" s="91" t="s">
        <v>386</v>
      </c>
      <c r="I132" s="121"/>
      <c r="J132" s="92" t="s">
        <v>386</v>
      </c>
      <c r="K132" s="98" t="s">
        <v>709</v>
      </c>
      <c r="L132" s="113">
        <v>1</v>
      </c>
      <c r="M132" s="114">
        <v>77.78</v>
      </c>
      <c r="N132" s="111">
        <f t="shared" si="3"/>
        <v>77.78</v>
      </c>
      <c r="O132" s="81" t="s">
        <v>3</v>
      </c>
      <c r="P132" s="50"/>
      <c r="Q132" s="50"/>
      <c r="T132" s="50"/>
      <c r="Y132" s="50"/>
    </row>
    <row r="133" spans="1:25" ht="46.8" x14ac:dyDescent="0.3">
      <c r="A133" s="190" t="s">
        <v>59</v>
      </c>
      <c r="B133" s="190"/>
      <c r="C133" s="208" t="s">
        <v>70</v>
      </c>
      <c r="D133" s="208"/>
      <c r="E133" s="190" t="s">
        <v>571</v>
      </c>
      <c r="F133" s="190"/>
      <c r="G133" s="79" t="s">
        <v>575</v>
      </c>
      <c r="H133" s="91" t="s">
        <v>387</v>
      </c>
      <c r="I133" s="121"/>
      <c r="J133" s="92" t="s">
        <v>387</v>
      </c>
      <c r="K133" s="80"/>
      <c r="L133" s="113">
        <v>1</v>
      </c>
      <c r="M133" s="114">
        <v>142.84</v>
      </c>
      <c r="N133" s="111">
        <f t="shared" si="3"/>
        <v>142.84</v>
      </c>
      <c r="O133" s="81" t="s">
        <v>3</v>
      </c>
      <c r="P133" s="50"/>
      <c r="Q133" s="50"/>
      <c r="T133" s="50"/>
      <c r="Y133" s="50"/>
    </row>
    <row r="134" spans="1:25" ht="46.8" x14ac:dyDescent="0.3">
      <c r="A134" s="190" t="s">
        <v>59</v>
      </c>
      <c r="B134" s="190"/>
      <c r="C134" s="208" t="s">
        <v>70</v>
      </c>
      <c r="D134" s="208"/>
      <c r="E134" s="190" t="s">
        <v>571</v>
      </c>
      <c r="F134" s="190"/>
      <c r="G134" s="79" t="s">
        <v>575</v>
      </c>
      <c r="H134" s="91" t="s">
        <v>388</v>
      </c>
      <c r="I134" s="121"/>
      <c r="J134" s="92" t="s">
        <v>388</v>
      </c>
      <c r="K134" s="98" t="s">
        <v>710</v>
      </c>
      <c r="L134" s="113">
        <v>4</v>
      </c>
      <c r="M134" s="114">
        <v>20.67</v>
      </c>
      <c r="N134" s="111">
        <f t="shared" si="3"/>
        <v>82.68</v>
      </c>
      <c r="O134" s="81" t="s">
        <v>3</v>
      </c>
      <c r="P134" s="50"/>
      <c r="Q134" s="50"/>
      <c r="T134" s="50"/>
      <c r="Y134" s="50"/>
    </row>
    <row r="135" spans="1:25" ht="15.6" x14ac:dyDescent="0.3">
      <c r="A135" s="190" t="s">
        <v>59</v>
      </c>
      <c r="B135" s="190"/>
      <c r="C135" s="208" t="s">
        <v>70</v>
      </c>
      <c r="D135" s="208"/>
      <c r="E135" s="190" t="s">
        <v>571</v>
      </c>
      <c r="F135" s="190"/>
      <c r="G135" s="79" t="s">
        <v>571</v>
      </c>
      <c r="H135" s="91" t="s">
        <v>704</v>
      </c>
      <c r="I135" s="121"/>
      <c r="J135" s="92" t="s">
        <v>704</v>
      </c>
      <c r="K135" s="80" t="s">
        <v>700</v>
      </c>
      <c r="L135" s="113">
        <v>3</v>
      </c>
      <c r="M135" s="114">
        <v>345</v>
      </c>
      <c r="N135" s="111">
        <f t="shared" ref="N135:N173" si="4">$L135*$M135</f>
        <v>1035</v>
      </c>
      <c r="O135" s="80" t="s">
        <v>9</v>
      </c>
      <c r="P135" s="50"/>
      <c r="Q135" s="50"/>
      <c r="T135" s="50"/>
      <c r="Y135" s="50"/>
    </row>
    <row r="136" spans="1:25" ht="15.6" x14ac:dyDescent="0.3">
      <c r="A136" s="190" t="s">
        <v>59</v>
      </c>
      <c r="B136" s="190"/>
      <c r="C136" s="208" t="s">
        <v>70</v>
      </c>
      <c r="D136" s="208"/>
      <c r="E136" s="190" t="s">
        <v>571</v>
      </c>
      <c r="F136" s="190"/>
      <c r="G136" s="79" t="s">
        <v>571</v>
      </c>
      <c r="H136" s="91" t="s">
        <v>705</v>
      </c>
      <c r="I136" s="121"/>
      <c r="J136" s="92" t="s">
        <v>705</v>
      </c>
      <c r="K136" s="80" t="s">
        <v>701</v>
      </c>
      <c r="L136" s="113">
        <v>3</v>
      </c>
      <c r="M136" s="114">
        <v>1238.1300000000001</v>
      </c>
      <c r="N136" s="111">
        <f t="shared" si="4"/>
        <v>3714.3900000000003</v>
      </c>
      <c r="O136" s="80" t="s">
        <v>9</v>
      </c>
      <c r="P136" s="50"/>
      <c r="Q136" s="50"/>
      <c r="T136" s="50"/>
      <c r="Y136" s="50"/>
    </row>
    <row r="137" spans="1:25" ht="15.6" x14ac:dyDescent="0.3">
      <c r="A137" s="190" t="s">
        <v>59</v>
      </c>
      <c r="B137" s="190"/>
      <c r="C137" s="208" t="s">
        <v>70</v>
      </c>
      <c r="D137" s="208"/>
      <c r="E137" s="190" t="s">
        <v>571</v>
      </c>
      <c r="F137" s="190"/>
      <c r="G137" s="79" t="s">
        <v>571</v>
      </c>
      <c r="H137" s="91" t="s">
        <v>706</v>
      </c>
      <c r="I137" s="121"/>
      <c r="J137" s="92" t="s">
        <v>706</v>
      </c>
      <c r="K137" s="80" t="s">
        <v>702</v>
      </c>
      <c r="L137" s="113">
        <v>10</v>
      </c>
      <c r="M137" s="114">
        <v>275</v>
      </c>
      <c r="N137" s="111">
        <f t="shared" si="4"/>
        <v>2750</v>
      </c>
      <c r="O137" s="80" t="s">
        <v>9</v>
      </c>
      <c r="P137" s="50"/>
      <c r="Q137" s="50"/>
      <c r="T137" s="50"/>
      <c r="Y137" s="50"/>
    </row>
    <row r="138" spans="1:25" ht="15.6" x14ac:dyDescent="0.3">
      <c r="A138" s="190" t="s">
        <v>59</v>
      </c>
      <c r="B138" s="190"/>
      <c r="C138" s="208" t="s">
        <v>70</v>
      </c>
      <c r="D138" s="208"/>
      <c r="E138" s="190" t="s">
        <v>571</v>
      </c>
      <c r="F138" s="190"/>
      <c r="G138" s="79" t="s">
        <v>571</v>
      </c>
      <c r="H138" s="91" t="s">
        <v>707</v>
      </c>
      <c r="I138" s="121"/>
      <c r="J138" s="92" t="s">
        <v>707</v>
      </c>
      <c r="K138" s="80" t="s">
        <v>703</v>
      </c>
      <c r="L138" s="113">
        <v>20</v>
      </c>
      <c r="M138" s="114">
        <v>191.99</v>
      </c>
      <c r="N138" s="111">
        <f t="shared" si="4"/>
        <v>3839.8</v>
      </c>
      <c r="O138" s="80" t="s">
        <v>9</v>
      </c>
      <c r="P138" s="50"/>
      <c r="Q138" s="50"/>
      <c r="T138" s="50"/>
      <c r="Y138" s="50"/>
    </row>
    <row r="139" spans="1:25" ht="46.8" x14ac:dyDescent="0.3">
      <c r="A139" s="190" t="s">
        <v>46</v>
      </c>
      <c r="B139" s="190"/>
      <c r="C139" s="208" t="s">
        <v>79</v>
      </c>
      <c r="D139" s="208"/>
      <c r="E139" s="190" t="s">
        <v>577</v>
      </c>
      <c r="F139" s="190"/>
      <c r="G139" s="79" t="s">
        <v>578</v>
      </c>
      <c r="H139" s="91" t="s">
        <v>389</v>
      </c>
      <c r="I139" s="121"/>
      <c r="J139" s="92" t="s">
        <v>389</v>
      </c>
      <c r="K139" s="98">
        <v>956100</v>
      </c>
      <c r="L139" s="113">
        <v>1</v>
      </c>
      <c r="M139" s="114">
        <v>1077.3499999999999</v>
      </c>
      <c r="N139" s="111">
        <f t="shared" si="4"/>
        <v>1077.3499999999999</v>
      </c>
      <c r="O139" s="81" t="s">
        <v>3</v>
      </c>
      <c r="P139" s="50"/>
      <c r="Q139" s="50"/>
      <c r="T139" s="50"/>
      <c r="Y139" s="50"/>
    </row>
    <row r="140" spans="1:25" ht="46.8" x14ac:dyDescent="0.3">
      <c r="A140" s="190" t="s">
        <v>46</v>
      </c>
      <c r="B140" s="190"/>
      <c r="C140" s="208" t="s">
        <v>79</v>
      </c>
      <c r="D140" s="208"/>
      <c r="E140" s="190" t="s">
        <v>577</v>
      </c>
      <c r="F140" s="190"/>
      <c r="G140" s="79" t="s">
        <v>578</v>
      </c>
      <c r="H140" s="91" t="s">
        <v>390</v>
      </c>
      <c r="I140" s="121"/>
      <c r="J140" s="92" t="s">
        <v>390</v>
      </c>
      <c r="K140" s="80"/>
      <c r="L140" s="113">
        <v>1</v>
      </c>
      <c r="M140" s="114">
        <v>821.88</v>
      </c>
      <c r="N140" s="111">
        <f t="shared" si="4"/>
        <v>821.88</v>
      </c>
      <c r="O140" s="81" t="s">
        <v>3</v>
      </c>
      <c r="P140" s="50"/>
      <c r="Q140" s="50"/>
      <c r="T140" s="50"/>
      <c r="Y140" s="50"/>
    </row>
    <row r="141" spans="1:25" ht="46.8" x14ac:dyDescent="0.3">
      <c r="A141" s="190" t="s">
        <v>46</v>
      </c>
      <c r="B141" s="190"/>
      <c r="C141" s="208" t="s">
        <v>79</v>
      </c>
      <c r="D141" s="208"/>
      <c r="E141" s="190" t="s">
        <v>577</v>
      </c>
      <c r="F141" s="190"/>
      <c r="G141" s="79" t="s">
        <v>578</v>
      </c>
      <c r="H141" s="91" t="s">
        <v>391</v>
      </c>
      <c r="I141" s="121"/>
      <c r="J141" s="92" t="s">
        <v>391</v>
      </c>
      <c r="K141" s="98">
        <v>1981110</v>
      </c>
      <c r="L141" s="113">
        <v>2</v>
      </c>
      <c r="M141" s="114">
        <v>4085.5</v>
      </c>
      <c r="N141" s="111">
        <f t="shared" si="4"/>
        <v>8171</v>
      </c>
      <c r="O141" s="81" t="s">
        <v>3</v>
      </c>
      <c r="P141" s="50"/>
      <c r="Q141" s="50"/>
      <c r="T141" s="50"/>
      <c r="Y141" s="50"/>
    </row>
    <row r="142" spans="1:25" ht="47.4" thickBot="1" x14ac:dyDescent="0.35">
      <c r="A142" s="190" t="s">
        <v>46</v>
      </c>
      <c r="B142" s="190"/>
      <c r="C142" s="208" t="s">
        <v>84</v>
      </c>
      <c r="D142" s="208"/>
      <c r="E142" s="190" t="s">
        <v>131</v>
      </c>
      <c r="F142" s="190"/>
      <c r="G142" s="79" t="s">
        <v>579</v>
      </c>
      <c r="H142" s="122" t="s">
        <v>392</v>
      </c>
      <c r="I142" s="123"/>
      <c r="J142" s="92" t="s">
        <v>392</v>
      </c>
      <c r="K142" s="98" t="s">
        <v>597</v>
      </c>
      <c r="L142" s="113">
        <v>2</v>
      </c>
      <c r="M142" s="114">
        <v>282.77999999999997</v>
      </c>
      <c r="N142" s="111">
        <f t="shared" si="4"/>
        <v>565.55999999999995</v>
      </c>
      <c r="O142" s="81" t="s">
        <v>3</v>
      </c>
      <c r="P142" s="50"/>
      <c r="Q142" s="50"/>
      <c r="T142" s="50"/>
      <c r="Y142" s="50"/>
    </row>
    <row r="143" spans="1:25" ht="46.8" x14ac:dyDescent="0.3">
      <c r="A143" s="190" t="s">
        <v>46</v>
      </c>
      <c r="B143" s="190"/>
      <c r="C143" s="208" t="s">
        <v>67</v>
      </c>
      <c r="D143" s="208"/>
      <c r="E143" s="190" t="s">
        <v>145</v>
      </c>
      <c r="F143" s="190"/>
      <c r="G143" s="79" t="s">
        <v>579</v>
      </c>
      <c r="H143" s="126" t="s">
        <v>393</v>
      </c>
      <c r="I143" s="127"/>
      <c r="J143" s="92" t="s">
        <v>393</v>
      </c>
      <c r="K143" s="98" t="s">
        <v>598</v>
      </c>
      <c r="L143" s="113">
        <v>1</v>
      </c>
      <c r="M143" s="114">
        <v>239.94</v>
      </c>
      <c r="N143" s="111">
        <f t="shared" si="4"/>
        <v>239.94</v>
      </c>
      <c r="O143" s="81" t="s">
        <v>3</v>
      </c>
      <c r="P143" s="50"/>
      <c r="Q143" s="50"/>
      <c r="T143" s="50"/>
      <c r="Y143" s="50"/>
    </row>
    <row r="144" spans="1:25" ht="46.8" x14ac:dyDescent="0.3">
      <c r="A144" s="190" t="s">
        <v>46</v>
      </c>
      <c r="B144" s="190"/>
      <c r="C144" s="208" t="s">
        <v>79</v>
      </c>
      <c r="D144" s="208"/>
      <c r="E144" s="190" t="s">
        <v>495</v>
      </c>
      <c r="F144" s="190"/>
      <c r="G144" s="79" t="s">
        <v>580</v>
      </c>
      <c r="H144" s="91" t="s">
        <v>394</v>
      </c>
      <c r="I144" s="121"/>
      <c r="J144" s="92" t="s">
        <v>394</v>
      </c>
      <c r="K144" s="98" t="s">
        <v>599</v>
      </c>
      <c r="L144" s="113">
        <v>1</v>
      </c>
      <c r="M144" s="114">
        <v>322</v>
      </c>
      <c r="N144" s="111">
        <f t="shared" si="4"/>
        <v>322</v>
      </c>
      <c r="O144" s="81" t="s">
        <v>3</v>
      </c>
      <c r="P144" s="50"/>
      <c r="Q144" s="50"/>
      <c r="T144" s="50"/>
      <c r="Y144" s="50"/>
    </row>
    <row r="145" spans="1:25" ht="46.8" x14ac:dyDescent="0.3">
      <c r="A145" s="190" t="s">
        <v>46</v>
      </c>
      <c r="B145" s="190"/>
      <c r="C145" s="208" t="s">
        <v>67</v>
      </c>
      <c r="D145" s="208"/>
      <c r="E145" s="190" t="s">
        <v>495</v>
      </c>
      <c r="F145" s="190"/>
      <c r="G145" s="79" t="s">
        <v>579</v>
      </c>
      <c r="H145" s="91" t="s">
        <v>395</v>
      </c>
      <c r="I145" s="121"/>
      <c r="J145" s="92" t="s">
        <v>395</v>
      </c>
      <c r="K145" s="98" t="s">
        <v>600</v>
      </c>
      <c r="L145" s="113">
        <v>1</v>
      </c>
      <c r="M145" s="114">
        <v>2253.64</v>
      </c>
      <c r="N145" s="111">
        <f t="shared" si="4"/>
        <v>2253.64</v>
      </c>
      <c r="O145" s="81" t="s">
        <v>3</v>
      </c>
      <c r="P145" s="50"/>
      <c r="Q145" s="50"/>
      <c r="T145" s="50"/>
      <c r="Y145" s="50"/>
    </row>
    <row r="146" spans="1:25" ht="46.8" x14ac:dyDescent="0.3">
      <c r="A146" s="190" t="s">
        <v>46</v>
      </c>
      <c r="B146" s="190"/>
      <c r="C146" s="208" t="s">
        <v>79</v>
      </c>
      <c r="D146" s="208"/>
      <c r="E146" s="190" t="s">
        <v>495</v>
      </c>
      <c r="F146" s="190"/>
      <c r="G146" s="79" t="s">
        <v>579</v>
      </c>
      <c r="H146" s="91" t="s">
        <v>396</v>
      </c>
      <c r="I146" s="121"/>
      <c r="J146" s="92" t="s">
        <v>396</v>
      </c>
      <c r="K146" s="98" t="s">
        <v>601</v>
      </c>
      <c r="L146" s="113">
        <v>1</v>
      </c>
      <c r="M146" s="114">
        <v>2082.89</v>
      </c>
      <c r="N146" s="111">
        <f t="shared" si="4"/>
        <v>2082.89</v>
      </c>
      <c r="O146" s="81" t="s">
        <v>3</v>
      </c>
      <c r="P146" s="50"/>
      <c r="Q146" s="50"/>
      <c r="T146" s="50"/>
      <c r="Y146" s="50"/>
    </row>
    <row r="147" spans="1:25" ht="46.8" x14ac:dyDescent="0.3">
      <c r="A147" s="190" t="s">
        <v>46</v>
      </c>
      <c r="B147" s="190"/>
      <c r="C147" s="208" t="s">
        <v>67</v>
      </c>
      <c r="D147" s="208"/>
      <c r="E147" s="190" t="s">
        <v>131</v>
      </c>
      <c r="F147" s="190"/>
      <c r="G147" s="79" t="s">
        <v>579</v>
      </c>
      <c r="H147" s="91" t="s">
        <v>397</v>
      </c>
      <c r="I147" s="121"/>
      <c r="J147" s="92" t="s">
        <v>397</v>
      </c>
      <c r="K147" s="98" t="s">
        <v>602</v>
      </c>
      <c r="L147" s="113">
        <v>1</v>
      </c>
      <c r="M147" s="114">
        <v>197.12</v>
      </c>
      <c r="N147" s="111">
        <f t="shared" si="4"/>
        <v>197.12</v>
      </c>
      <c r="O147" s="81" t="s">
        <v>3</v>
      </c>
      <c r="P147" s="50"/>
      <c r="Q147" s="50"/>
      <c r="T147" s="50"/>
      <c r="Y147" s="50"/>
    </row>
    <row r="148" spans="1:25" ht="46.8" x14ac:dyDescent="0.3">
      <c r="A148" s="190" t="s">
        <v>46</v>
      </c>
      <c r="B148" s="190"/>
      <c r="C148" s="208" t="s">
        <v>79</v>
      </c>
      <c r="D148" s="208"/>
      <c r="E148" s="190" t="s">
        <v>131</v>
      </c>
      <c r="F148" s="190"/>
      <c r="G148" s="79" t="s">
        <v>579</v>
      </c>
      <c r="H148" s="91" t="s">
        <v>398</v>
      </c>
      <c r="I148" s="121"/>
      <c r="J148" s="92" t="s">
        <v>398</v>
      </c>
      <c r="K148" s="98" t="s">
        <v>603</v>
      </c>
      <c r="L148" s="113">
        <v>1</v>
      </c>
      <c r="M148" s="114">
        <v>286.62</v>
      </c>
      <c r="N148" s="111">
        <f t="shared" si="4"/>
        <v>286.62</v>
      </c>
      <c r="O148" s="81" t="s">
        <v>3</v>
      </c>
      <c r="P148" s="50"/>
      <c r="Q148" s="50"/>
      <c r="T148" s="50"/>
      <c r="Y148" s="50"/>
    </row>
    <row r="149" spans="1:25" ht="46.8" x14ac:dyDescent="0.3">
      <c r="A149" s="190" t="s">
        <v>46</v>
      </c>
      <c r="B149" s="190"/>
      <c r="C149" s="208" t="s">
        <v>67</v>
      </c>
      <c r="D149" s="208"/>
      <c r="E149" s="190" t="s">
        <v>131</v>
      </c>
      <c r="F149" s="190"/>
      <c r="G149" s="79" t="s">
        <v>579</v>
      </c>
      <c r="H149" s="91" t="s">
        <v>399</v>
      </c>
      <c r="I149" s="121"/>
      <c r="J149" s="92" t="s">
        <v>399</v>
      </c>
      <c r="K149" s="98" t="s">
        <v>604</v>
      </c>
      <c r="L149" s="113">
        <v>1</v>
      </c>
      <c r="M149" s="114">
        <v>439.99</v>
      </c>
      <c r="N149" s="111">
        <f t="shared" si="4"/>
        <v>439.99</v>
      </c>
      <c r="O149" s="81" t="s">
        <v>3</v>
      </c>
      <c r="P149" s="50"/>
      <c r="Q149" s="50"/>
      <c r="T149" s="50"/>
      <c r="Y149" s="50"/>
    </row>
    <row r="150" spans="1:25" ht="46.8" x14ac:dyDescent="0.3">
      <c r="A150" s="190" t="s">
        <v>46</v>
      </c>
      <c r="B150" s="190"/>
      <c r="C150" s="208" t="s">
        <v>84</v>
      </c>
      <c r="D150" s="208"/>
      <c r="E150" s="190" t="s">
        <v>131</v>
      </c>
      <c r="F150" s="190"/>
      <c r="G150" s="79" t="s">
        <v>579</v>
      </c>
      <c r="H150" s="91" t="s">
        <v>400</v>
      </c>
      <c r="I150" s="121"/>
      <c r="J150" s="92" t="s">
        <v>400</v>
      </c>
      <c r="K150" s="98" t="s">
        <v>605</v>
      </c>
      <c r="L150" s="113">
        <v>2</v>
      </c>
      <c r="M150" s="114">
        <v>420.82</v>
      </c>
      <c r="N150" s="111">
        <f t="shared" si="4"/>
        <v>841.64</v>
      </c>
      <c r="O150" s="81" t="s">
        <v>3</v>
      </c>
      <c r="P150" s="50"/>
      <c r="Q150" s="50"/>
      <c r="T150" s="50"/>
      <c r="Y150" s="50"/>
    </row>
    <row r="151" spans="1:25" ht="46.8" x14ac:dyDescent="0.3">
      <c r="A151" s="190" t="s">
        <v>46</v>
      </c>
      <c r="B151" s="190"/>
      <c r="C151" s="208" t="s">
        <v>79</v>
      </c>
      <c r="D151" s="208"/>
      <c r="E151" s="190" t="s">
        <v>131</v>
      </c>
      <c r="F151" s="190"/>
      <c r="G151" s="79" t="s">
        <v>579</v>
      </c>
      <c r="H151" s="91" t="s">
        <v>401</v>
      </c>
      <c r="I151" s="121"/>
      <c r="J151" s="92" t="s">
        <v>401</v>
      </c>
      <c r="K151" s="98" t="s">
        <v>606</v>
      </c>
      <c r="L151" s="113">
        <v>1</v>
      </c>
      <c r="M151" s="114">
        <v>152.41999999999999</v>
      </c>
      <c r="N151" s="111">
        <f t="shared" si="4"/>
        <v>152.41999999999999</v>
      </c>
      <c r="O151" s="81" t="s">
        <v>3</v>
      </c>
      <c r="P151" s="50"/>
      <c r="Q151" s="50"/>
      <c r="T151" s="50"/>
      <c r="Y151" s="50"/>
    </row>
    <row r="152" spans="1:25" ht="46.8" x14ac:dyDescent="0.3">
      <c r="A152" s="190" t="s">
        <v>46</v>
      </c>
      <c r="B152" s="190"/>
      <c r="C152" s="208" t="s">
        <v>79</v>
      </c>
      <c r="D152" s="208"/>
      <c r="E152" s="190" t="s">
        <v>495</v>
      </c>
      <c r="F152" s="190"/>
      <c r="G152" s="79" t="s">
        <v>579</v>
      </c>
      <c r="H152" s="91" t="s">
        <v>402</v>
      </c>
      <c r="I152" s="121"/>
      <c r="J152" s="92" t="s">
        <v>402</v>
      </c>
      <c r="K152" s="80" t="s">
        <v>607</v>
      </c>
      <c r="L152" s="113">
        <v>1</v>
      </c>
      <c r="M152" s="114">
        <v>1625.76</v>
      </c>
      <c r="N152" s="111">
        <f t="shared" si="4"/>
        <v>1625.76</v>
      </c>
      <c r="O152" s="81" t="s">
        <v>3</v>
      </c>
      <c r="P152" s="50"/>
      <c r="Q152" s="50"/>
      <c r="T152" s="50"/>
      <c r="Y152" s="50"/>
    </row>
    <row r="153" spans="1:25" ht="46.8" x14ac:dyDescent="0.3">
      <c r="A153" s="190" t="s">
        <v>46</v>
      </c>
      <c r="B153" s="190"/>
      <c r="C153" s="208" t="s">
        <v>79</v>
      </c>
      <c r="D153" s="208"/>
      <c r="E153" s="190" t="s">
        <v>131</v>
      </c>
      <c r="F153" s="190"/>
      <c r="G153" s="79" t="s">
        <v>579</v>
      </c>
      <c r="H153" s="91" t="s">
        <v>403</v>
      </c>
      <c r="I153" s="121"/>
      <c r="J153" s="92" t="s">
        <v>403</v>
      </c>
      <c r="K153" s="98" t="s">
        <v>608</v>
      </c>
      <c r="L153" s="113">
        <v>2</v>
      </c>
      <c r="M153" s="114">
        <v>439.99</v>
      </c>
      <c r="N153" s="111">
        <f t="shared" si="4"/>
        <v>879.98</v>
      </c>
      <c r="O153" s="81" t="s">
        <v>3</v>
      </c>
      <c r="P153" s="50"/>
      <c r="Q153" s="50"/>
      <c r="T153" s="50"/>
      <c r="Y153" s="50"/>
    </row>
    <row r="154" spans="1:25" ht="46.8" x14ac:dyDescent="0.3">
      <c r="A154" s="190" t="s">
        <v>46</v>
      </c>
      <c r="B154" s="190"/>
      <c r="C154" s="208" t="s">
        <v>79</v>
      </c>
      <c r="D154" s="208"/>
      <c r="E154" s="190" t="s">
        <v>131</v>
      </c>
      <c r="F154" s="190"/>
      <c r="G154" s="79" t="s">
        <v>579</v>
      </c>
      <c r="H154" s="91" t="s">
        <v>404</v>
      </c>
      <c r="I154" s="121"/>
      <c r="J154" s="92" t="s">
        <v>404</v>
      </c>
      <c r="K154" s="98" t="s">
        <v>609</v>
      </c>
      <c r="L154" s="113">
        <v>1</v>
      </c>
      <c r="M154" s="114">
        <v>123.66</v>
      </c>
      <c r="N154" s="111">
        <f t="shared" si="4"/>
        <v>123.66</v>
      </c>
      <c r="O154" s="81" t="s">
        <v>3</v>
      </c>
      <c r="P154" s="50"/>
      <c r="Q154" s="50"/>
      <c r="T154" s="50"/>
      <c r="Y154" s="50"/>
    </row>
    <row r="155" spans="1:25" ht="46.8" x14ac:dyDescent="0.3">
      <c r="A155" s="190" t="s">
        <v>46</v>
      </c>
      <c r="B155" s="190"/>
      <c r="C155" s="208" t="s">
        <v>67</v>
      </c>
      <c r="D155" s="208"/>
      <c r="E155" s="190" t="s">
        <v>131</v>
      </c>
      <c r="F155" s="190"/>
      <c r="G155" s="79" t="s">
        <v>579</v>
      </c>
      <c r="H155" s="91" t="s">
        <v>405</v>
      </c>
      <c r="I155" s="121"/>
      <c r="J155" s="92" t="s">
        <v>405</v>
      </c>
      <c r="K155" s="98" t="s">
        <v>610</v>
      </c>
      <c r="L155" s="113">
        <v>2</v>
      </c>
      <c r="M155" s="114">
        <v>104.49</v>
      </c>
      <c r="N155" s="111">
        <f t="shared" si="4"/>
        <v>208.98</v>
      </c>
      <c r="O155" s="81" t="s">
        <v>3</v>
      </c>
      <c r="P155" s="50"/>
      <c r="Q155" s="50"/>
      <c r="T155" s="50"/>
      <c r="Y155" s="50"/>
    </row>
    <row r="156" spans="1:25" ht="46.8" x14ac:dyDescent="0.3">
      <c r="A156" s="190" t="s">
        <v>46</v>
      </c>
      <c r="B156" s="190"/>
      <c r="C156" s="208" t="s">
        <v>69</v>
      </c>
      <c r="D156" s="208"/>
      <c r="E156" s="190" t="s">
        <v>131</v>
      </c>
      <c r="F156" s="190"/>
      <c r="G156" s="79" t="s">
        <v>579</v>
      </c>
      <c r="H156" s="91" t="s">
        <v>406</v>
      </c>
      <c r="I156" s="121"/>
      <c r="J156" s="92" t="s">
        <v>406</v>
      </c>
      <c r="K156" s="98" t="s">
        <v>583</v>
      </c>
      <c r="L156" s="113">
        <v>1</v>
      </c>
      <c r="M156" s="114">
        <v>459.16</v>
      </c>
      <c r="N156" s="111">
        <f t="shared" si="4"/>
        <v>459.16</v>
      </c>
      <c r="O156" s="81" t="s">
        <v>3</v>
      </c>
      <c r="P156" s="50"/>
      <c r="Q156" s="50"/>
      <c r="T156" s="50"/>
      <c r="Y156" s="50"/>
    </row>
    <row r="157" spans="1:25" ht="46.8" x14ac:dyDescent="0.3">
      <c r="A157" s="190" t="s">
        <v>46</v>
      </c>
      <c r="B157" s="190"/>
      <c r="C157" s="208" t="s">
        <v>69</v>
      </c>
      <c r="D157" s="208"/>
      <c r="E157" s="190" t="s">
        <v>131</v>
      </c>
      <c r="F157" s="190"/>
      <c r="G157" s="79" t="s">
        <v>579</v>
      </c>
      <c r="H157" s="91" t="s">
        <v>407</v>
      </c>
      <c r="I157" s="121"/>
      <c r="J157" s="92" t="s">
        <v>407</v>
      </c>
      <c r="K157" s="98" t="s">
        <v>582</v>
      </c>
      <c r="L157" s="113">
        <v>1</v>
      </c>
      <c r="M157" s="114">
        <v>497.51</v>
      </c>
      <c r="N157" s="111">
        <f t="shared" si="4"/>
        <v>497.51</v>
      </c>
      <c r="O157" s="81" t="s">
        <v>3</v>
      </c>
      <c r="P157" s="50"/>
      <c r="Q157" s="50"/>
      <c r="T157" s="50"/>
      <c r="Y157" s="50"/>
    </row>
    <row r="158" spans="1:25" ht="46.8" x14ac:dyDescent="0.3">
      <c r="A158" s="190" t="s">
        <v>46</v>
      </c>
      <c r="B158" s="190"/>
      <c r="C158" s="208" t="s">
        <v>79</v>
      </c>
      <c r="D158" s="208"/>
      <c r="E158" s="190" t="s">
        <v>131</v>
      </c>
      <c r="F158" s="190"/>
      <c r="G158" s="79" t="s">
        <v>579</v>
      </c>
      <c r="H158" s="91" t="s">
        <v>408</v>
      </c>
      <c r="I158" s="121"/>
      <c r="J158" s="92" t="s">
        <v>408</v>
      </c>
      <c r="K158" s="98" t="s">
        <v>581</v>
      </c>
      <c r="L158" s="113">
        <v>2</v>
      </c>
      <c r="M158" s="114">
        <v>436.16</v>
      </c>
      <c r="N158" s="111">
        <f t="shared" si="4"/>
        <v>872.32</v>
      </c>
      <c r="O158" s="81" t="s">
        <v>3</v>
      </c>
      <c r="P158" s="50"/>
      <c r="Q158" s="50"/>
      <c r="T158" s="50"/>
      <c r="Y158" s="50"/>
    </row>
    <row r="159" spans="1:25" ht="46.8" x14ac:dyDescent="0.3">
      <c r="A159" s="190" t="s">
        <v>46</v>
      </c>
      <c r="B159" s="190"/>
      <c r="C159" s="208" t="s">
        <v>84</v>
      </c>
      <c r="D159" s="208"/>
      <c r="E159" s="190" t="s">
        <v>131</v>
      </c>
      <c r="F159" s="190"/>
      <c r="G159" s="79" t="s">
        <v>579</v>
      </c>
      <c r="H159" s="91" t="s">
        <v>392</v>
      </c>
      <c r="I159" s="121"/>
      <c r="J159" s="92" t="s">
        <v>392</v>
      </c>
      <c r="K159" s="98" t="s">
        <v>611</v>
      </c>
      <c r="L159" s="113">
        <v>1</v>
      </c>
      <c r="M159" s="114">
        <v>225.27</v>
      </c>
      <c r="N159" s="111">
        <f t="shared" si="4"/>
        <v>225.27</v>
      </c>
      <c r="O159" s="81" t="s">
        <v>3</v>
      </c>
      <c r="P159" s="50"/>
      <c r="Q159" s="50"/>
      <c r="T159" s="50"/>
      <c r="Y159" s="50"/>
    </row>
    <row r="160" spans="1:25" ht="46.8" x14ac:dyDescent="0.3">
      <c r="A160" s="190" t="s">
        <v>46</v>
      </c>
      <c r="B160" s="190"/>
      <c r="C160" s="208" t="s">
        <v>79</v>
      </c>
      <c r="D160" s="208"/>
      <c r="E160" s="190" t="s">
        <v>131</v>
      </c>
      <c r="F160" s="190"/>
      <c r="G160" s="79" t="s">
        <v>579</v>
      </c>
      <c r="H160" s="120" t="s">
        <v>409</v>
      </c>
      <c r="I160" s="105"/>
      <c r="J160" s="92" t="s">
        <v>409</v>
      </c>
      <c r="K160" s="98" t="s">
        <v>612</v>
      </c>
      <c r="L160" s="113">
        <v>6</v>
      </c>
      <c r="M160" s="114">
        <v>114.07</v>
      </c>
      <c r="N160" s="111">
        <f t="shared" si="4"/>
        <v>684.42</v>
      </c>
      <c r="O160" s="81" t="s">
        <v>3</v>
      </c>
      <c r="P160" s="50"/>
      <c r="Q160" s="50"/>
      <c r="T160" s="50"/>
      <c r="Y160" s="50"/>
    </row>
    <row r="161" spans="1:25" ht="46.8" x14ac:dyDescent="0.3">
      <c r="A161" s="190" t="s">
        <v>46</v>
      </c>
      <c r="B161" s="190"/>
      <c r="C161" s="208" t="s">
        <v>84</v>
      </c>
      <c r="D161" s="208"/>
      <c r="E161" s="190" t="s">
        <v>131</v>
      </c>
      <c r="F161" s="190"/>
      <c r="G161" s="79" t="s">
        <v>579</v>
      </c>
      <c r="H161" s="91" t="s">
        <v>410</v>
      </c>
      <c r="I161" s="121"/>
      <c r="J161" s="92" t="s">
        <v>410</v>
      </c>
      <c r="K161" s="98" t="s">
        <v>613</v>
      </c>
      <c r="L161" s="113">
        <v>1</v>
      </c>
      <c r="M161" s="114">
        <v>382.48</v>
      </c>
      <c r="N161" s="111">
        <f t="shared" si="4"/>
        <v>382.48</v>
      </c>
      <c r="O161" s="81" t="s">
        <v>3</v>
      </c>
      <c r="P161" s="50"/>
      <c r="Q161" s="50"/>
      <c r="T161" s="50"/>
      <c r="Y161" s="50"/>
    </row>
    <row r="162" spans="1:25" ht="46.8" x14ac:dyDescent="0.3">
      <c r="A162" s="190" t="s">
        <v>46</v>
      </c>
      <c r="B162" s="190"/>
      <c r="C162" s="208" t="s">
        <v>79</v>
      </c>
      <c r="D162" s="208"/>
      <c r="E162" s="190" t="s">
        <v>131</v>
      </c>
      <c r="F162" s="190"/>
      <c r="G162" s="79" t="s">
        <v>579</v>
      </c>
      <c r="H162" s="120" t="s">
        <v>411</v>
      </c>
      <c r="I162" s="105"/>
      <c r="J162" s="92" t="s">
        <v>411</v>
      </c>
      <c r="K162" s="98" t="s">
        <v>614</v>
      </c>
      <c r="L162" s="113">
        <v>1</v>
      </c>
      <c r="M162" s="114">
        <v>310.52999999999997</v>
      </c>
      <c r="N162" s="111">
        <f t="shared" si="4"/>
        <v>310.52999999999997</v>
      </c>
      <c r="O162" s="81" t="s">
        <v>3</v>
      </c>
      <c r="P162" s="50"/>
      <c r="Q162" s="50"/>
      <c r="T162" s="50"/>
      <c r="Y162" s="50"/>
    </row>
    <row r="163" spans="1:25" ht="46.8" x14ac:dyDescent="0.3">
      <c r="A163" s="190" t="s">
        <v>46</v>
      </c>
      <c r="B163" s="190"/>
      <c r="C163" s="208" t="s">
        <v>79</v>
      </c>
      <c r="D163" s="208"/>
      <c r="E163" s="190" t="s">
        <v>131</v>
      </c>
      <c r="F163" s="190"/>
      <c r="G163" s="79" t="s">
        <v>579</v>
      </c>
      <c r="H163" s="91" t="s">
        <v>412</v>
      </c>
      <c r="I163" s="121"/>
      <c r="J163" s="92" t="s">
        <v>412</v>
      </c>
      <c r="K163" s="98" t="s">
        <v>615</v>
      </c>
      <c r="L163" s="113">
        <v>1</v>
      </c>
      <c r="M163" s="114">
        <v>112.73</v>
      </c>
      <c r="N163" s="111">
        <f t="shared" si="4"/>
        <v>112.73</v>
      </c>
      <c r="O163" s="81" t="s">
        <v>3</v>
      </c>
      <c r="P163" s="50"/>
      <c r="Q163" s="50"/>
      <c r="T163" s="50"/>
      <c r="Y163" s="50"/>
    </row>
    <row r="164" spans="1:25" ht="46.8" x14ac:dyDescent="0.3">
      <c r="A164" s="190" t="s">
        <v>46</v>
      </c>
      <c r="B164" s="190"/>
      <c r="C164" s="208" t="s">
        <v>69</v>
      </c>
      <c r="D164" s="208"/>
      <c r="E164" s="190" t="s">
        <v>495</v>
      </c>
      <c r="F164" s="190"/>
      <c r="G164" s="79" t="s">
        <v>584</v>
      </c>
      <c r="H164" s="120" t="s">
        <v>413</v>
      </c>
      <c r="I164" s="105"/>
      <c r="J164" s="92" t="s">
        <v>413</v>
      </c>
      <c r="K164" s="98" t="s">
        <v>586</v>
      </c>
      <c r="L164" s="113">
        <v>3</v>
      </c>
      <c r="M164" s="114">
        <v>2222.4</v>
      </c>
      <c r="N164" s="111">
        <f t="shared" si="4"/>
        <v>6667.2000000000007</v>
      </c>
      <c r="O164" s="81" t="s">
        <v>3</v>
      </c>
      <c r="P164" s="50"/>
      <c r="Q164" s="50"/>
      <c r="T164" s="50"/>
      <c r="Y164" s="50"/>
    </row>
    <row r="165" spans="1:25" ht="46.8" x14ac:dyDescent="0.3">
      <c r="A165" s="190" t="s">
        <v>46</v>
      </c>
      <c r="B165" s="190"/>
      <c r="C165" s="208" t="s">
        <v>69</v>
      </c>
      <c r="D165" s="208"/>
      <c r="E165" s="190" t="s">
        <v>495</v>
      </c>
      <c r="F165" s="190"/>
      <c r="G165" s="79" t="s">
        <v>584</v>
      </c>
      <c r="H165" s="91" t="s">
        <v>414</v>
      </c>
      <c r="I165" s="121"/>
      <c r="J165" s="92" t="s">
        <v>414</v>
      </c>
      <c r="K165" s="98" t="s">
        <v>585</v>
      </c>
      <c r="L165" s="113">
        <v>3</v>
      </c>
      <c r="M165" s="114">
        <v>2508</v>
      </c>
      <c r="N165" s="111">
        <f t="shared" si="4"/>
        <v>7524</v>
      </c>
      <c r="O165" s="81" t="s">
        <v>3</v>
      </c>
      <c r="P165" s="50"/>
      <c r="Q165" s="50"/>
      <c r="T165" s="50"/>
      <c r="Y165" s="50"/>
    </row>
    <row r="166" spans="1:25" ht="46.8" x14ac:dyDescent="0.3">
      <c r="A166" s="190" t="s">
        <v>62</v>
      </c>
      <c r="B166" s="190"/>
      <c r="C166" s="208" t="s">
        <v>56</v>
      </c>
      <c r="D166" s="208"/>
      <c r="E166" s="190" t="s">
        <v>590</v>
      </c>
      <c r="F166" s="190"/>
      <c r="G166" s="131" t="s">
        <v>587</v>
      </c>
      <c r="H166" s="120" t="s">
        <v>415</v>
      </c>
      <c r="I166" s="105"/>
      <c r="J166" s="92" t="s">
        <v>415</v>
      </c>
      <c r="K166" s="98" t="s">
        <v>588</v>
      </c>
      <c r="L166" s="113">
        <v>1</v>
      </c>
      <c r="M166" s="114">
        <v>2502.88</v>
      </c>
      <c r="N166" s="111">
        <f t="shared" si="4"/>
        <v>2502.88</v>
      </c>
      <c r="O166" s="81" t="s">
        <v>3</v>
      </c>
      <c r="P166" s="50"/>
      <c r="Q166" s="50"/>
      <c r="T166" s="50"/>
      <c r="Y166" s="50"/>
    </row>
    <row r="167" spans="1:25" ht="46.8" x14ac:dyDescent="0.3">
      <c r="A167" s="190" t="s">
        <v>54</v>
      </c>
      <c r="B167" s="190"/>
      <c r="C167" s="208" t="s">
        <v>67</v>
      </c>
      <c r="D167" s="208"/>
      <c r="E167" s="190" t="s">
        <v>495</v>
      </c>
      <c r="F167" s="190"/>
      <c r="G167" s="131" t="s">
        <v>589</v>
      </c>
      <c r="H167" s="91" t="s">
        <v>416</v>
      </c>
      <c r="I167" s="121"/>
      <c r="J167" s="92" t="s">
        <v>416</v>
      </c>
      <c r="K167" s="80" t="s">
        <v>616</v>
      </c>
      <c r="L167" s="113">
        <v>2</v>
      </c>
      <c r="M167" s="114">
        <v>247.78</v>
      </c>
      <c r="N167" s="111">
        <f t="shared" si="4"/>
        <v>495.56</v>
      </c>
      <c r="O167" s="81" t="s">
        <v>3</v>
      </c>
      <c r="P167" s="50"/>
      <c r="Q167" s="50"/>
      <c r="T167" s="50"/>
      <c r="Y167" s="50"/>
    </row>
    <row r="168" spans="1:25" ht="46.8" x14ac:dyDescent="0.3">
      <c r="A168" s="190" t="s">
        <v>71</v>
      </c>
      <c r="B168" s="190"/>
      <c r="C168" s="208" t="s">
        <v>67</v>
      </c>
      <c r="D168" s="208"/>
      <c r="E168" s="190" t="s">
        <v>592</v>
      </c>
      <c r="F168" s="190"/>
      <c r="G168" s="79" t="s">
        <v>591</v>
      </c>
      <c r="H168" s="120" t="s">
        <v>417</v>
      </c>
      <c r="I168" s="105"/>
      <c r="J168" s="92" t="s">
        <v>417</v>
      </c>
      <c r="K168" s="98" t="s">
        <v>593</v>
      </c>
      <c r="L168" s="113">
        <v>1</v>
      </c>
      <c r="M168" s="114">
        <v>2100</v>
      </c>
      <c r="N168" s="111">
        <f t="shared" si="4"/>
        <v>2100</v>
      </c>
      <c r="O168" s="81" t="s">
        <v>3</v>
      </c>
      <c r="P168" s="50"/>
      <c r="Q168" s="50"/>
      <c r="T168" s="50"/>
      <c r="Y168" s="50"/>
    </row>
    <row r="169" spans="1:25" ht="46.8" x14ac:dyDescent="0.3">
      <c r="A169" s="190" t="s">
        <v>74</v>
      </c>
      <c r="B169" s="190"/>
      <c r="C169" s="208" t="s">
        <v>67</v>
      </c>
      <c r="D169" s="208"/>
      <c r="E169" s="190" t="s">
        <v>571</v>
      </c>
      <c r="F169" s="190"/>
      <c r="G169" s="79" t="s">
        <v>594</v>
      </c>
      <c r="H169" s="91" t="s">
        <v>418</v>
      </c>
      <c r="I169" s="121"/>
      <c r="J169" s="92" t="s">
        <v>418</v>
      </c>
      <c r="K169" s="98">
        <v>24012</v>
      </c>
      <c r="L169" s="113">
        <v>1</v>
      </c>
      <c r="M169" s="114">
        <v>191.55</v>
      </c>
      <c r="N169" s="111">
        <f t="shared" si="4"/>
        <v>191.55</v>
      </c>
      <c r="O169" s="81" t="s">
        <v>3</v>
      </c>
      <c r="P169" s="50"/>
      <c r="Q169" s="50"/>
      <c r="T169" s="50"/>
      <c r="Y169" s="50"/>
    </row>
    <row r="170" spans="1:25" ht="46.8" x14ac:dyDescent="0.3">
      <c r="A170" s="190" t="s">
        <v>74</v>
      </c>
      <c r="B170" s="190"/>
      <c r="C170" s="208" t="s">
        <v>67</v>
      </c>
      <c r="D170" s="208"/>
      <c r="E170" s="190" t="s">
        <v>495</v>
      </c>
      <c r="F170" s="190"/>
      <c r="G170" s="79" t="s">
        <v>594</v>
      </c>
      <c r="H170" s="120" t="s">
        <v>419</v>
      </c>
      <c r="I170" s="105"/>
      <c r="J170" s="92" t="s">
        <v>419</v>
      </c>
      <c r="K170" s="98">
        <v>24015</v>
      </c>
      <c r="L170" s="113">
        <v>1</v>
      </c>
      <c r="M170" s="114">
        <v>69.489999999999995</v>
      </c>
      <c r="N170" s="111">
        <f t="shared" si="4"/>
        <v>69.489999999999995</v>
      </c>
      <c r="O170" s="81" t="s">
        <v>3</v>
      </c>
      <c r="P170" s="50"/>
      <c r="Q170" s="50"/>
      <c r="T170" s="50"/>
      <c r="Y170" s="50"/>
    </row>
    <row r="171" spans="1:25" ht="46.8" x14ac:dyDescent="0.3">
      <c r="A171" s="190" t="s">
        <v>74</v>
      </c>
      <c r="B171" s="190"/>
      <c r="C171" s="208" t="s">
        <v>67</v>
      </c>
      <c r="D171" s="208"/>
      <c r="E171" s="190" t="s">
        <v>592</v>
      </c>
      <c r="F171" s="190"/>
      <c r="G171" s="79" t="s">
        <v>594</v>
      </c>
      <c r="H171" s="91" t="s">
        <v>420</v>
      </c>
      <c r="I171" s="121"/>
      <c r="J171" s="92" t="s">
        <v>420</v>
      </c>
      <c r="K171" s="98">
        <v>24047</v>
      </c>
      <c r="L171" s="113">
        <v>1</v>
      </c>
      <c r="M171" s="114">
        <v>530</v>
      </c>
      <c r="N171" s="111">
        <f t="shared" si="4"/>
        <v>530</v>
      </c>
      <c r="O171" s="81" t="s">
        <v>3</v>
      </c>
      <c r="P171" s="50"/>
      <c r="Q171" s="50"/>
      <c r="T171" s="50"/>
      <c r="Y171" s="50"/>
    </row>
    <row r="172" spans="1:25" ht="46.8" x14ac:dyDescent="0.3">
      <c r="A172" s="190" t="s">
        <v>74</v>
      </c>
      <c r="B172" s="190"/>
      <c r="C172" s="208" t="s">
        <v>47</v>
      </c>
      <c r="D172" s="208"/>
      <c r="E172" s="190" t="s">
        <v>145</v>
      </c>
      <c r="F172" s="190"/>
      <c r="G172" s="79" t="s">
        <v>594</v>
      </c>
      <c r="H172" s="120" t="s">
        <v>421</v>
      </c>
      <c r="I172" s="105"/>
      <c r="J172" s="92" t="s">
        <v>421</v>
      </c>
      <c r="K172" s="98">
        <v>24555</v>
      </c>
      <c r="L172" s="113">
        <v>1</v>
      </c>
      <c r="M172" s="114">
        <v>396.67</v>
      </c>
      <c r="N172" s="111">
        <f t="shared" si="4"/>
        <v>396.67</v>
      </c>
      <c r="O172" s="81" t="s">
        <v>3</v>
      </c>
      <c r="P172" s="50"/>
      <c r="Q172" s="50"/>
      <c r="T172" s="50"/>
      <c r="Y172" s="50"/>
    </row>
    <row r="173" spans="1:25" ht="46.8" x14ac:dyDescent="0.3">
      <c r="A173" s="190" t="s">
        <v>74</v>
      </c>
      <c r="B173" s="190"/>
      <c r="C173" s="208" t="s">
        <v>67</v>
      </c>
      <c r="D173" s="208"/>
      <c r="E173" s="190" t="s">
        <v>592</v>
      </c>
      <c r="F173" s="190"/>
      <c r="G173" s="79" t="s">
        <v>594</v>
      </c>
      <c r="H173" s="91" t="s">
        <v>422</v>
      </c>
      <c r="I173" s="121"/>
      <c r="J173" s="92" t="s">
        <v>422</v>
      </c>
      <c r="K173" s="98">
        <v>12135</v>
      </c>
      <c r="L173" s="113">
        <v>1</v>
      </c>
      <c r="M173" s="114">
        <v>540</v>
      </c>
      <c r="N173" s="111">
        <f t="shared" si="4"/>
        <v>540</v>
      </c>
      <c r="O173" s="81" t="s">
        <v>3</v>
      </c>
      <c r="P173" s="50"/>
      <c r="Q173" s="50"/>
      <c r="T173" s="50"/>
      <c r="Y173" s="50"/>
    </row>
    <row r="174" spans="1:25" ht="46.8" x14ac:dyDescent="0.3">
      <c r="A174" s="190" t="s">
        <v>74</v>
      </c>
      <c r="B174" s="190"/>
      <c r="C174" s="208" t="s">
        <v>67</v>
      </c>
      <c r="D174" s="208"/>
      <c r="E174" s="190" t="s">
        <v>573</v>
      </c>
      <c r="F174" s="190"/>
      <c r="G174" s="79" t="s">
        <v>595</v>
      </c>
      <c r="H174" s="120" t="s">
        <v>423</v>
      </c>
      <c r="I174" s="105"/>
      <c r="J174" s="92" t="s">
        <v>423</v>
      </c>
      <c r="K174" s="98" t="s">
        <v>596</v>
      </c>
      <c r="L174" s="113">
        <v>1</v>
      </c>
      <c r="M174" s="114">
        <v>34.130000000000003</v>
      </c>
      <c r="N174" s="111">
        <f t="shared" ref="N174:N200" si="5">$L174*$M174</f>
        <v>34.130000000000003</v>
      </c>
      <c r="O174" s="81" t="s">
        <v>3</v>
      </c>
      <c r="P174" s="50"/>
      <c r="Q174" s="50"/>
      <c r="T174" s="50"/>
      <c r="Y174" s="50"/>
    </row>
    <row r="175" spans="1:25" ht="46.8" x14ac:dyDescent="0.3">
      <c r="A175" s="190" t="s">
        <v>74</v>
      </c>
      <c r="B175" s="190"/>
      <c r="C175" s="208" t="s">
        <v>67</v>
      </c>
      <c r="D175" s="208"/>
      <c r="E175" s="190" t="s">
        <v>573</v>
      </c>
      <c r="F175" s="190"/>
      <c r="G175" s="79" t="s">
        <v>595</v>
      </c>
      <c r="H175" s="91" t="s">
        <v>424</v>
      </c>
      <c r="I175" s="121"/>
      <c r="J175" s="92" t="s">
        <v>424</v>
      </c>
      <c r="K175" s="98">
        <v>1017800</v>
      </c>
      <c r="L175" s="113">
        <v>1</v>
      </c>
      <c r="M175" s="114">
        <v>44</v>
      </c>
      <c r="N175" s="111">
        <f t="shared" si="5"/>
        <v>44</v>
      </c>
      <c r="O175" s="81" t="s">
        <v>3</v>
      </c>
      <c r="P175" s="50"/>
      <c r="Q175" s="50"/>
      <c r="T175" s="50"/>
      <c r="Y175" s="50"/>
    </row>
    <row r="176" spans="1:25" ht="46.8" x14ac:dyDescent="0.3">
      <c r="A176" s="190" t="s">
        <v>74</v>
      </c>
      <c r="B176" s="190"/>
      <c r="C176" s="208" t="s">
        <v>67</v>
      </c>
      <c r="D176" s="208"/>
      <c r="E176" s="190" t="s">
        <v>571</v>
      </c>
      <c r="F176" s="190"/>
      <c r="G176" s="79" t="s">
        <v>580</v>
      </c>
      <c r="H176" s="120" t="s">
        <v>425</v>
      </c>
      <c r="I176" s="105"/>
      <c r="J176" s="92" t="s">
        <v>425</v>
      </c>
      <c r="K176" s="98">
        <v>1017801</v>
      </c>
      <c r="L176" s="113">
        <v>1</v>
      </c>
      <c r="M176" s="114">
        <v>66.33</v>
      </c>
      <c r="N176" s="111">
        <f t="shared" si="5"/>
        <v>66.33</v>
      </c>
      <c r="O176" s="81" t="s">
        <v>3</v>
      </c>
      <c r="P176" s="50"/>
      <c r="Q176" s="50"/>
      <c r="T176" s="50"/>
      <c r="Y176" s="50"/>
    </row>
    <row r="177" spans="1:25" ht="46.8" x14ac:dyDescent="0.3">
      <c r="A177" s="190" t="s">
        <v>74</v>
      </c>
      <c r="B177" s="190"/>
      <c r="C177" s="208" t="s">
        <v>67</v>
      </c>
      <c r="D177" s="208"/>
      <c r="E177" s="190" t="s">
        <v>592</v>
      </c>
      <c r="F177" s="190"/>
      <c r="G177" s="79" t="s">
        <v>594</v>
      </c>
      <c r="H177" s="91" t="s">
        <v>426</v>
      </c>
      <c r="I177" s="121"/>
      <c r="J177" s="92" t="s">
        <v>426</v>
      </c>
      <c r="K177" s="98">
        <v>24183</v>
      </c>
      <c r="L177" s="113">
        <v>1</v>
      </c>
      <c r="M177" s="114">
        <v>950</v>
      </c>
      <c r="N177" s="111">
        <f t="shared" si="5"/>
        <v>950</v>
      </c>
      <c r="O177" s="81" t="s">
        <v>3</v>
      </c>
      <c r="P177" s="50"/>
      <c r="Q177" s="50"/>
      <c r="T177" s="50"/>
      <c r="Y177" s="50"/>
    </row>
    <row r="178" spans="1:25" ht="46.8" x14ac:dyDescent="0.3">
      <c r="A178" s="190" t="s">
        <v>74</v>
      </c>
      <c r="B178" s="190"/>
      <c r="C178" s="208" t="s">
        <v>67</v>
      </c>
      <c r="D178" s="208"/>
      <c r="E178" s="190" t="s">
        <v>592</v>
      </c>
      <c r="F178" s="190"/>
      <c r="G178" s="79" t="s">
        <v>594</v>
      </c>
      <c r="H178" s="120" t="s">
        <v>427</v>
      </c>
      <c r="I178" s="105"/>
      <c r="J178" s="92" t="s">
        <v>427</v>
      </c>
      <c r="K178" s="98">
        <v>33077</v>
      </c>
      <c r="L178" s="113">
        <v>1</v>
      </c>
      <c r="M178" s="114">
        <v>150</v>
      </c>
      <c r="N178" s="111">
        <f t="shared" si="5"/>
        <v>150</v>
      </c>
      <c r="O178" s="81" t="s">
        <v>3</v>
      </c>
      <c r="P178" s="50"/>
      <c r="Q178" s="50"/>
      <c r="T178" s="50"/>
      <c r="Y178" s="50"/>
    </row>
    <row r="179" spans="1:25" ht="15.6" x14ac:dyDescent="0.3">
      <c r="A179" s="190" t="s">
        <v>74</v>
      </c>
      <c r="B179" s="190"/>
      <c r="C179" s="208" t="s">
        <v>75</v>
      </c>
      <c r="D179" s="208"/>
      <c r="E179" s="190" t="s">
        <v>592</v>
      </c>
      <c r="F179" s="190"/>
      <c r="G179" s="79" t="s">
        <v>594</v>
      </c>
      <c r="H179" s="91" t="s">
        <v>428</v>
      </c>
      <c r="I179" s="121"/>
      <c r="J179" s="92" t="s">
        <v>428</v>
      </c>
      <c r="K179" s="98">
        <v>57779</v>
      </c>
      <c r="L179" s="113">
        <v>4</v>
      </c>
      <c r="M179" s="114">
        <v>1800</v>
      </c>
      <c r="N179" s="111">
        <f t="shared" si="5"/>
        <v>7200</v>
      </c>
      <c r="O179" s="81" t="s">
        <v>9</v>
      </c>
      <c r="P179" s="50"/>
      <c r="Q179" s="50"/>
      <c r="T179" s="50"/>
      <c r="Y179" s="50"/>
    </row>
    <row r="180" spans="1:25" ht="46.8" x14ac:dyDescent="0.3">
      <c r="A180" s="190" t="s">
        <v>74</v>
      </c>
      <c r="B180" s="190"/>
      <c r="C180" s="208" t="s">
        <v>75</v>
      </c>
      <c r="D180" s="208"/>
      <c r="E180" s="190" t="s">
        <v>592</v>
      </c>
      <c r="F180" s="190"/>
      <c r="G180" s="79" t="s">
        <v>594</v>
      </c>
      <c r="H180" s="120" t="s">
        <v>429</v>
      </c>
      <c r="I180" s="105"/>
      <c r="J180" s="92" t="s">
        <v>429</v>
      </c>
      <c r="K180" s="98">
        <v>54570</v>
      </c>
      <c r="L180" s="113">
        <v>1</v>
      </c>
      <c r="M180" s="114">
        <v>530</v>
      </c>
      <c r="N180" s="111">
        <f t="shared" si="5"/>
        <v>530</v>
      </c>
      <c r="O180" s="81" t="s">
        <v>3</v>
      </c>
      <c r="P180" s="50"/>
      <c r="Q180" s="50"/>
      <c r="T180" s="50"/>
    </row>
    <row r="181" spans="1:25" ht="15.6" x14ac:dyDescent="0.3">
      <c r="A181" s="190" t="s">
        <v>45</v>
      </c>
      <c r="B181" s="190"/>
      <c r="C181" s="208" t="s">
        <v>67</v>
      </c>
      <c r="D181" s="208"/>
      <c r="E181" s="87" t="s">
        <v>722</v>
      </c>
      <c r="F181" s="87"/>
      <c r="G181" s="98" t="s">
        <v>721</v>
      </c>
      <c r="H181" s="95" t="s">
        <v>430</v>
      </c>
      <c r="I181" s="121"/>
      <c r="J181" s="96" t="s">
        <v>430</v>
      </c>
      <c r="K181" s="98" t="s">
        <v>729</v>
      </c>
      <c r="L181" s="113">
        <v>1</v>
      </c>
      <c r="M181" s="114">
        <v>16688.98</v>
      </c>
      <c r="N181" s="111">
        <f t="shared" si="5"/>
        <v>16688.98</v>
      </c>
      <c r="O181" s="81" t="s">
        <v>4</v>
      </c>
    </row>
    <row r="182" spans="1:25" ht="15.6" x14ac:dyDescent="0.3">
      <c r="A182" s="190" t="s">
        <v>45</v>
      </c>
      <c r="B182" s="190"/>
      <c r="C182" s="208" t="s">
        <v>67</v>
      </c>
      <c r="D182" s="208"/>
      <c r="E182" s="87" t="s">
        <v>722</v>
      </c>
      <c r="F182" s="87"/>
      <c r="G182" s="98" t="s">
        <v>723</v>
      </c>
      <c r="H182" s="95" t="s">
        <v>431</v>
      </c>
      <c r="I182" s="121"/>
      <c r="J182" s="96" t="s">
        <v>431</v>
      </c>
      <c r="K182" s="98" t="s">
        <v>726</v>
      </c>
      <c r="L182" s="113">
        <v>1</v>
      </c>
      <c r="M182" s="114">
        <v>194.5</v>
      </c>
      <c r="N182" s="111">
        <f t="shared" si="5"/>
        <v>194.5</v>
      </c>
      <c r="O182" s="81" t="s">
        <v>4</v>
      </c>
    </row>
    <row r="183" spans="1:25" ht="15.6" x14ac:dyDescent="0.3">
      <c r="A183" s="190" t="s">
        <v>45</v>
      </c>
      <c r="B183" s="190"/>
      <c r="C183" s="208" t="s">
        <v>67</v>
      </c>
      <c r="D183" s="208"/>
      <c r="E183" s="87" t="s">
        <v>722</v>
      </c>
      <c r="F183" s="87"/>
      <c r="G183" s="98" t="s">
        <v>723</v>
      </c>
      <c r="H183" s="78" t="s">
        <v>432</v>
      </c>
      <c r="I183" s="105"/>
      <c r="J183" s="96" t="s">
        <v>432</v>
      </c>
      <c r="K183" s="98" t="s">
        <v>727</v>
      </c>
      <c r="L183" s="113">
        <v>1</v>
      </c>
      <c r="M183" s="114">
        <v>259</v>
      </c>
      <c r="N183" s="111">
        <f t="shared" si="5"/>
        <v>259</v>
      </c>
      <c r="O183" s="81" t="s">
        <v>4</v>
      </c>
    </row>
    <row r="184" spans="1:25" ht="15.6" x14ac:dyDescent="0.3">
      <c r="A184" s="190" t="s">
        <v>45</v>
      </c>
      <c r="B184" s="190"/>
      <c r="C184" s="208" t="s">
        <v>67</v>
      </c>
      <c r="D184" s="208"/>
      <c r="E184" s="87" t="s">
        <v>722</v>
      </c>
      <c r="F184" s="87"/>
      <c r="G184" s="98" t="s">
        <v>723</v>
      </c>
      <c r="H184" s="95" t="s">
        <v>433</v>
      </c>
      <c r="I184" s="121"/>
      <c r="J184" s="96" t="s">
        <v>433</v>
      </c>
      <c r="K184" s="98" t="s">
        <v>728</v>
      </c>
      <c r="L184" s="113">
        <v>1</v>
      </c>
      <c r="M184" s="114">
        <v>425</v>
      </c>
      <c r="N184" s="111">
        <f t="shared" si="5"/>
        <v>425</v>
      </c>
      <c r="O184" s="81" t="s">
        <v>4</v>
      </c>
    </row>
    <row r="185" spans="1:25" ht="15.6" x14ac:dyDescent="0.3">
      <c r="A185" s="190" t="s">
        <v>45</v>
      </c>
      <c r="B185" s="190"/>
      <c r="C185" s="208" t="s">
        <v>67</v>
      </c>
      <c r="D185" s="208"/>
      <c r="E185" s="87" t="s">
        <v>722</v>
      </c>
      <c r="F185" s="87"/>
      <c r="G185" s="98" t="s">
        <v>724</v>
      </c>
      <c r="H185" s="95" t="s">
        <v>434</v>
      </c>
      <c r="I185" s="121"/>
      <c r="J185" s="96" t="s">
        <v>434</v>
      </c>
      <c r="K185" s="98" t="s">
        <v>725</v>
      </c>
      <c r="L185" s="113">
        <v>4</v>
      </c>
      <c r="M185" s="114">
        <v>172.5</v>
      </c>
      <c r="N185" s="111">
        <f t="shared" si="5"/>
        <v>690</v>
      </c>
      <c r="O185" s="81" t="s">
        <v>9</v>
      </c>
    </row>
    <row r="186" spans="1:25" ht="15.6" x14ac:dyDescent="0.3">
      <c r="A186" s="190" t="s">
        <v>45</v>
      </c>
      <c r="B186" s="190"/>
      <c r="C186" s="208" t="s">
        <v>67</v>
      </c>
      <c r="D186" s="208"/>
      <c r="E186" s="87" t="s">
        <v>722</v>
      </c>
      <c r="F186" s="87"/>
      <c r="G186" s="98" t="s">
        <v>563</v>
      </c>
      <c r="H186" s="95" t="s">
        <v>435</v>
      </c>
      <c r="I186" s="121"/>
      <c r="J186" s="96" t="s">
        <v>435</v>
      </c>
      <c r="K186" s="133" t="s">
        <v>730</v>
      </c>
      <c r="L186" s="113">
        <v>3</v>
      </c>
      <c r="M186" s="114">
        <v>64.540000000000006</v>
      </c>
      <c r="N186" s="111">
        <f t="shared" si="5"/>
        <v>193.62</v>
      </c>
      <c r="O186" s="81" t="s">
        <v>9</v>
      </c>
    </row>
    <row r="187" spans="1:25" ht="15.6" x14ac:dyDescent="0.3">
      <c r="A187" s="190" t="s">
        <v>45</v>
      </c>
      <c r="B187" s="190"/>
      <c r="C187" s="208" t="s">
        <v>67</v>
      </c>
      <c r="D187" s="208"/>
      <c r="E187" s="87" t="s">
        <v>722</v>
      </c>
      <c r="F187" s="87"/>
      <c r="G187" s="98" t="s">
        <v>563</v>
      </c>
      <c r="H187" s="95" t="s">
        <v>436</v>
      </c>
      <c r="I187" s="121"/>
      <c r="J187" s="96" t="s">
        <v>436</v>
      </c>
      <c r="K187" s="133" t="s">
        <v>732</v>
      </c>
      <c r="L187" s="113">
        <v>12</v>
      </c>
      <c r="M187" s="114">
        <v>66.14</v>
      </c>
      <c r="N187" s="111">
        <f t="shared" si="5"/>
        <v>793.68000000000006</v>
      </c>
      <c r="O187" s="81" t="s">
        <v>9</v>
      </c>
    </row>
    <row r="188" spans="1:25" ht="15.6" x14ac:dyDescent="0.3">
      <c r="A188" s="190" t="s">
        <v>45</v>
      </c>
      <c r="B188" s="190"/>
      <c r="C188" s="208" t="s">
        <v>67</v>
      </c>
      <c r="D188" s="208"/>
      <c r="E188" s="87" t="s">
        <v>722</v>
      </c>
      <c r="F188" s="87"/>
      <c r="G188" s="98" t="s">
        <v>563</v>
      </c>
      <c r="H188" s="78" t="s">
        <v>437</v>
      </c>
      <c r="I188" s="105"/>
      <c r="J188" s="96" t="s">
        <v>437</v>
      </c>
      <c r="K188" s="133" t="s">
        <v>733</v>
      </c>
      <c r="L188" s="113">
        <v>12</v>
      </c>
      <c r="M188" s="114">
        <v>66.14</v>
      </c>
      <c r="N188" s="111">
        <f t="shared" si="5"/>
        <v>793.68000000000006</v>
      </c>
      <c r="O188" s="81" t="s">
        <v>9</v>
      </c>
    </row>
    <row r="189" spans="1:25" ht="15.6" x14ac:dyDescent="0.3">
      <c r="A189" s="190" t="s">
        <v>45</v>
      </c>
      <c r="B189" s="190"/>
      <c r="C189" s="208" t="s">
        <v>67</v>
      </c>
      <c r="D189" s="208"/>
      <c r="E189" s="87" t="s">
        <v>722</v>
      </c>
      <c r="F189" s="87"/>
      <c r="G189" s="98" t="s">
        <v>563</v>
      </c>
      <c r="H189" s="91" t="s">
        <v>438</v>
      </c>
      <c r="I189" s="121"/>
      <c r="J189" s="96" t="s">
        <v>438</v>
      </c>
      <c r="K189" s="98" t="s">
        <v>731</v>
      </c>
      <c r="L189" s="113">
        <v>9</v>
      </c>
      <c r="M189" s="114">
        <v>132</v>
      </c>
      <c r="N189" s="111">
        <f t="shared" si="5"/>
        <v>1188</v>
      </c>
      <c r="O189" s="81" t="s">
        <v>9</v>
      </c>
    </row>
    <row r="190" spans="1:25" ht="15.6" x14ac:dyDescent="0.3">
      <c r="A190" s="190" t="s">
        <v>45</v>
      </c>
      <c r="B190" s="190"/>
      <c r="C190" s="208" t="s">
        <v>52</v>
      </c>
      <c r="D190" s="208"/>
      <c r="E190" s="87" t="s">
        <v>722</v>
      </c>
      <c r="F190" s="87"/>
      <c r="G190" s="98" t="s">
        <v>734</v>
      </c>
      <c r="H190" s="78" t="s">
        <v>439</v>
      </c>
      <c r="I190" s="105"/>
      <c r="J190" s="96" t="s">
        <v>439</v>
      </c>
      <c r="K190" s="98">
        <v>9007349</v>
      </c>
      <c r="L190" s="113">
        <v>2</v>
      </c>
      <c r="M190" s="114">
        <v>1650</v>
      </c>
      <c r="N190" s="111">
        <f t="shared" si="5"/>
        <v>3300</v>
      </c>
      <c r="O190" s="81" t="s">
        <v>9</v>
      </c>
    </row>
    <row r="191" spans="1:25" ht="15.6" x14ac:dyDescent="0.3">
      <c r="A191" s="190" t="s">
        <v>45</v>
      </c>
      <c r="B191" s="190"/>
      <c r="C191" s="208" t="s">
        <v>67</v>
      </c>
      <c r="D191" s="208"/>
      <c r="E191" s="87" t="s">
        <v>722</v>
      </c>
      <c r="F191" s="87"/>
      <c r="G191" s="98" t="s">
        <v>737</v>
      </c>
      <c r="H191" s="91" t="s">
        <v>440</v>
      </c>
      <c r="I191" s="121"/>
      <c r="J191" s="96" t="s">
        <v>440</v>
      </c>
      <c r="K191" s="98">
        <v>6402734</v>
      </c>
      <c r="L191" s="113">
        <v>1</v>
      </c>
      <c r="M191" s="114">
        <v>9378</v>
      </c>
      <c r="N191" s="111">
        <f t="shared" si="5"/>
        <v>9378</v>
      </c>
      <c r="O191" s="81" t="s">
        <v>9</v>
      </c>
    </row>
    <row r="192" spans="1:25" ht="15.6" x14ac:dyDescent="0.3">
      <c r="A192" s="190" t="s">
        <v>45</v>
      </c>
      <c r="B192" s="190"/>
      <c r="C192" s="208" t="s">
        <v>92</v>
      </c>
      <c r="D192" s="208"/>
      <c r="E192" s="87" t="s">
        <v>722</v>
      </c>
      <c r="F192" s="87"/>
      <c r="G192" s="98" t="s">
        <v>738</v>
      </c>
      <c r="H192" s="78" t="s">
        <v>441</v>
      </c>
      <c r="I192" s="105"/>
      <c r="J192" s="96" t="s">
        <v>441</v>
      </c>
      <c r="K192" s="98">
        <v>240257</v>
      </c>
      <c r="L192" s="113">
        <v>6</v>
      </c>
      <c r="M192" s="114">
        <v>335</v>
      </c>
      <c r="N192" s="111">
        <f t="shared" si="5"/>
        <v>2010</v>
      </c>
      <c r="O192" s="81" t="s">
        <v>4</v>
      </c>
    </row>
    <row r="193" spans="1:29" ht="15.6" x14ac:dyDescent="0.3">
      <c r="A193" s="190" t="s">
        <v>45</v>
      </c>
      <c r="B193" s="190"/>
      <c r="C193" s="208" t="s">
        <v>67</v>
      </c>
      <c r="D193" s="208"/>
      <c r="E193" s="87" t="s">
        <v>722</v>
      </c>
      <c r="F193" s="87"/>
      <c r="G193" s="98" t="s">
        <v>734</v>
      </c>
      <c r="H193" s="91" t="s">
        <v>442</v>
      </c>
      <c r="I193" s="121"/>
      <c r="J193" s="96" t="s">
        <v>442</v>
      </c>
      <c r="K193" s="98"/>
      <c r="L193" s="113">
        <v>2</v>
      </c>
      <c r="M193" s="114">
        <v>1619</v>
      </c>
      <c r="N193" s="111">
        <f t="shared" si="5"/>
        <v>3238</v>
      </c>
      <c r="O193" s="81" t="s">
        <v>9</v>
      </c>
    </row>
    <row r="194" spans="1:29" ht="15.6" x14ac:dyDescent="0.3">
      <c r="A194" s="190" t="s">
        <v>45</v>
      </c>
      <c r="B194" s="190"/>
      <c r="C194" s="208" t="s">
        <v>67</v>
      </c>
      <c r="D194" s="208"/>
      <c r="E194" s="87" t="s">
        <v>722</v>
      </c>
      <c r="F194" s="87"/>
      <c r="G194" s="98" t="s">
        <v>739</v>
      </c>
      <c r="H194" s="78" t="s">
        <v>443</v>
      </c>
      <c r="I194" s="105"/>
      <c r="J194" s="96" t="s">
        <v>443</v>
      </c>
      <c r="K194" s="98" t="s">
        <v>616</v>
      </c>
      <c r="L194" s="113">
        <v>10</v>
      </c>
      <c r="M194" s="114">
        <v>232.65</v>
      </c>
      <c r="N194" s="111">
        <f t="shared" si="5"/>
        <v>2326.5</v>
      </c>
      <c r="O194" s="81" t="s">
        <v>9</v>
      </c>
    </row>
    <row r="195" spans="1:29" ht="15.6" x14ac:dyDescent="0.3">
      <c r="A195" s="190" t="s">
        <v>45</v>
      </c>
      <c r="B195" s="190"/>
      <c r="C195" s="209" t="s">
        <v>67</v>
      </c>
      <c r="D195" s="210"/>
      <c r="E195" s="87" t="s">
        <v>722</v>
      </c>
      <c r="F195" s="87"/>
      <c r="G195" s="98" t="s">
        <v>734</v>
      </c>
      <c r="H195" s="78" t="s">
        <v>444</v>
      </c>
      <c r="I195" s="105"/>
      <c r="J195" s="96" t="s">
        <v>444</v>
      </c>
      <c r="K195" s="98">
        <v>9007469</v>
      </c>
      <c r="L195" s="113">
        <v>2</v>
      </c>
      <c r="M195" s="114">
        <v>803.76</v>
      </c>
      <c r="N195" s="111">
        <f t="shared" si="5"/>
        <v>1607.52</v>
      </c>
      <c r="O195" s="81" t="s">
        <v>9</v>
      </c>
    </row>
    <row r="196" spans="1:29" ht="15.6" x14ac:dyDescent="0.3">
      <c r="A196" s="190" t="s">
        <v>45</v>
      </c>
      <c r="B196" s="190"/>
      <c r="C196" s="209" t="s">
        <v>67</v>
      </c>
      <c r="D196" s="210"/>
      <c r="E196" s="87" t="s">
        <v>722</v>
      </c>
      <c r="F196" s="87"/>
      <c r="G196" s="98" t="s">
        <v>734</v>
      </c>
      <c r="H196" s="91" t="s">
        <v>445</v>
      </c>
      <c r="I196" s="121"/>
      <c r="J196" s="96" t="s">
        <v>445</v>
      </c>
      <c r="K196" s="98">
        <v>9007336</v>
      </c>
      <c r="L196" s="113">
        <v>2</v>
      </c>
      <c r="M196" s="114">
        <v>1079.2</v>
      </c>
      <c r="N196" s="111">
        <f t="shared" si="5"/>
        <v>2158.4</v>
      </c>
      <c r="O196" s="81" t="s">
        <v>4</v>
      </c>
    </row>
    <row r="197" spans="1:29" ht="15.6" x14ac:dyDescent="0.3">
      <c r="A197" s="190" t="s">
        <v>45</v>
      </c>
      <c r="B197" s="190"/>
      <c r="C197" s="209" t="s">
        <v>91</v>
      </c>
      <c r="D197" s="210"/>
      <c r="E197" s="87" t="s">
        <v>722</v>
      </c>
      <c r="F197" s="87"/>
      <c r="G197" s="98" t="s">
        <v>736</v>
      </c>
      <c r="H197" s="78" t="s">
        <v>446</v>
      </c>
      <c r="I197" s="105"/>
      <c r="J197" s="96" t="s">
        <v>446</v>
      </c>
      <c r="K197" s="98">
        <v>921053</v>
      </c>
      <c r="L197" s="113">
        <v>1</v>
      </c>
      <c r="M197" s="114">
        <v>1864</v>
      </c>
      <c r="N197" s="111">
        <f t="shared" si="5"/>
        <v>1864</v>
      </c>
      <c r="O197" s="81" t="s">
        <v>9</v>
      </c>
    </row>
    <row r="198" spans="1:29" ht="15.6" x14ac:dyDescent="0.3">
      <c r="A198" s="190" t="s">
        <v>45</v>
      </c>
      <c r="B198" s="190"/>
      <c r="C198" s="209" t="s">
        <v>67</v>
      </c>
      <c r="D198" s="210"/>
      <c r="E198" s="87" t="s">
        <v>722</v>
      </c>
      <c r="F198" s="87"/>
      <c r="G198" s="98" t="s">
        <v>740</v>
      </c>
      <c r="H198" s="91" t="s">
        <v>447</v>
      </c>
      <c r="I198" s="121"/>
      <c r="J198" s="96" t="s">
        <v>447</v>
      </c>
      <c r="K198" s="98" t="s">
        <v>735</v>
      </c>
      <c r="L198" s="113">
        <v>1</v>
      </c>
      <c r="M198" s="114">
        <v>3929.08</v>
      </c>
      <c r="N198" s="111">
        <f t="shared" si="5"/>
        <v>3929.08</v>
      </c>
      <c r="O198" s="81" t="s">
        <v>9</v>
      </c>
    </row>
    <row r="199" spans="1:29" ht="15.6" x14ac:dyDescent="0.3">
      <c r="A199" s="190" t="s">
        <v>45</v>
      </c>
      <c r="B199" s="190"/>
      <c r="C199" s="209" t="s">
        <v>67</v>
      </c>
      <c r="D199" s="210"/>
      <c r="E199" s="87" t="s">
        <v>722</v>
      </c>
      <c r="F199" s="87"/>
      <c r="G199" s="98" t="s">
        <v>734</v>
      </c>
      <c r="H199" s="78" t="s">
        <v>448</v>
      </c>
      <c r="I199" s="105"/>
      <c r="J199" s="96" t="s">
        <v>448</v>
      </c>
      <c r="K199" s="98" t="s">
        <v>741</v>
      </c>
      <c r="L199" s="113">
        <v>2</v>
      </c>
      <c r="M199" s="114">
        <v>7950</v>
      </c>
      <c r="N199" s="111">
        <f t="shared" si="5"/>
        <v>15900</v>
      </c>
      <c r="O199" s="81" t="s">
        <v>9</v>
      </c>
    </row>
    <row r="200" spans="1:29" ht="15.6" x14ac:dyDescent="0.3">
      <c r="A200" s="190" t="s">
        <v>45</v>
      </c>
      <c r="B200" s="190"/>
      <c r="C200" s="209" t="s">
        <v>67</v>
      </c>
      <c r="D200" s="210"/>
      <c r="E200" s="87" t="s">
        <v>722</v>
      </c>
      <c r="F200" s="87"/>
      <c r="G200" s="98" t="s">
        <v>734</v>
      </c>
      <c r="H200" s="91" t="s">
        <v>449</v>
      </c>
      <c r="I200" s="121"/>
      <c r="J200" s="96" t="s">
        <v>449</v>
      </c>
      <c r="K200" s="98">
        <v>9001915</v>
      </c>
      <c r="L200" s="113">
        <v>2</v>
      </c>
      <c r="M200" s="114">
        <v>6046.88</v>
      </c>
      <c r="N200" s="111">
        <f t="shared" si="5"/>
        <v>12093.76</v>
      </c>
      <c r="O200" s="81" t="s">
        <v>9</v>
      </c>
    </row>
    <row r="201" spans="1:29" ht="15.6" x14ac:dyDescent="0.25">
      <c r="A201" s="190"/>
      <c r="B201" s="190"/>
      <c r="N201" s="109"/>
      <c r="O201" s="109"/>
    </row>
    <row r="202" spans="1:29" ht="15.6" x14ac:dyDescent="0.25">
      <c r="A202" s="190"/>
      <c r="B202" s="190"/>
      <c r="N202" s="129"/>
      <c r="O202" s="109"/>
    </row>
    <row r="203" spans="1:29" x14ac:dyDescent="0.25">
      <c r="N203" s="109"/>
      <c r="O203" s="109"/>
      <c r="AC203" s="134">
        <f>SUM(N181:N200)</f>
        <v>79031.719999999987</v>
      </c>
    </row>
    <row r="204" spans="1:29" x14ac:dyDescent="0.25">
      <c r="N204" s="109"/>
      <c r="O204" s="109"/>
    </row>
    <row r="205" spans="1:29" x14ac:dyDescent="0.25">
      <c r="N205" s="109"/>
      <c r="O205" s="109"/>
    </row>
    <row r="206" spans="1:29" x14ac:dyDescent="0.25">
      <c r="N206" s="109"/>
      <c r="O206" s="109"/>
    </row>
    <row r="207" spans="1:29" x14ac:dyDescent="0.25">
      <c r="N207" s="109"/>
      <c r="O207" s="109"/>
    </row>
    <row r="208" spans="1:29" x14ac:dyDescent="0.25">
      <c r="N208" s="109"/>
      <c r="O208" s="109"/>
    </row>
    <row r="209" spans="14:15" x14ac:dyDescent="0.25">
      <c r="N209" s="109"/>
      <c r="O209" s="109"/>
    </row>
    <row r="210" spans="14:15" x14ac:dyDescent="0.25">
      <c r="N210" s="109"/>
      <c r="O210" s="109"/>
    </row>
    <row r="211" spans="14:15" x14ac:dyDescent="0.25">
      <c r="N211" s="109"/>
      <c r="O211" s="109"/>
    </row>
    <row r="212" spans="14:15" x14ac:dyDescent="0.25">
      <c r="N212" s="109"/>
      <c r="O212" s="109"/>
    </row>
    <row r="213" spans="14:15" x14ac:dyDescent="0.25">
      <c r="N213" s="109"/>
      <c r="O213" s="109"/>
    </row>
    <row r="214" spans="14:15" x14ac:dyDescent="0.25">
      <c r="N214" s="109"/>
      <c r="O214" s="109"/>
    </row>
    <row r="215" spans="14:15" x14ac:dyDescent="0.25">
      <c r="N215" s="109"/>
      <c r="O215" s="109"/>
    </row>
    <row r="216" spans="14:15" x14ac:dyDescent="0.25">
      <c r="N216" s="109"/>
      <c r="O216" s="109"/>
    </row>
  </sheetData>
  <autoFilter ref="A2:AF200" xr:uid="{EE2449CD-073C-4431-81AD-938C7E242512}">
    <filterColumn colId="0" showButton="0"/>
    <filterColumn colId="2" showButton="0"/>
    <filterColumn colId="4" showButton="0"/>
    <filterColumn colId="7" showButton="0"/>
  </autoFilter>
  <sortState xmlns:xlrd2="http://schemas.microsoft.com/office/spreadsheetml/2017/richdata2" ref="X5:X10">
    <sortCondition ref="X5"/>
  </sortState>
  <dataConsolidate/>
  <mergeCells count="580">
    <mergeCell ref="C199:D199"/>
    <mergeCell ref="C200:D200"/>
    <mergeCell ref="A181:B181"/>
    <mergeCell ref="A182:B182"/>
    <mergeCell ref="A187:B187"/>
    <mergeCell ref="A188:B188"/>
    <mergeCell ref="A189:B189"/>
    <mergeCell ref="A190:B190"/>
    <mergeCell ref="A191:B191"/>
    <mergeCell ref="A194:B194"/>
    <mergeCell ref="C181:D181"/>
    <mergeCell ref="C182:D182"/>
    <mergeCell ref="C187:D187"/>
    <mergeCell ref="C188:D188"/>
    <mergeCell ref="C189:D189"/>
    <mergeCell ref="C190:D190"/>
    <mergeCell ref="C191:D191"/>
    <mergeCell ref="C194:D194"/>
    <mergeCell ref="A202:B202"/>
    <mergeCell ref="A176:B176"/>
    <mergeCell ref="C176:D176"/>
    <mergeCell ref="E176:F176"/>
    <mergeCell ref="A201:B201"/>
    <mergeCell ref="A195:B195"/>
    <mergeCell ref="A196:B196"/>
    <mergeCell ref="A197:B197"/>
    <mergeCell ref="A198:B198"/>
    <mergeCell ref="A199:B199"/>
    <mergeCell ref="A200:B200"/>
    <mergeCell ref="C195:D195"/>
    <mergeCell ref="C196:D196"/>
    <mergeCell ref="C197:D197"/>
    <mergeCell ref="C198:D198"/>
    <mergeCell ref="A179:B179"/>
    <mergeCell ref="C179:D179"/>
    <mergeCell ref="E179:F179"/>
    <mergeCell ref="A180:B180"/>
    <mergeCell ref="C180:D180"/>
    <mergeCell ref="E180:F180"/>
    <mergeCell ref="A177:B177"/>
    <mergeCell ref="C177:D177"/>
    <mergeCell ref="E177:F177"/>
    <mergeCell ref="A175:B175"/>
    <mergeCell ref="C175:D175"/>
    <mergeCell ref="E175:F175"/>
    <mergeCell ref="A174:B174"/>
    <mergeCell ref="C174:D174"/>
    <mergeCell ref="E174:F174"/>
    <mergeCell ref="A193:B193"/>
    <mergeCell ref="C193:D193"/>
    <mergeCell ref="A173:B173"/>
    <mergeCell ref="C173:D173"/>
    <mergeCell ref="E173:F173"/>
    <mergeCell ref="A192:B192"/>
    <mergeCell ref="C192:D192"/>
    <mergeCell ref="A178:B178"/>
    <mergeCell ref="C178:D178"/>
    <mergeCell ref="E178:F178"/>
    <mergeCell ref="C171:D171"/>
    <mergeCell ref="E171:F171"/>
    <mergeCell ref="A172:B172"/>
    <mergeCell ref="C172:D172"/>
    <mergeCell ref="E172:F172"/>
    <mergeCell ref="A169:B169"/>
    <mergeCell ref="C169:D169"/>
    <mergeCell ref="E169:F169"/>
    <mergeCell ref="A170:B170"/>
    <mergeCell ref="C170:D170"/>
    <mergeCell ref="E170:F170"/>
    <mergeCell ref="A164:B164"/>
    <mergeCell ref="C164:D164"/>
    <mergeCell ref="E164:F164"/>
    <mergeCell ref="A185:B185"/>
    <mergeCell ref="C185:D185"/>
    <mergeCell ref="A186:B186"/>
    <mergeCell ref="C186:D186"/>
    <mergeCell ref="A183:B183"/>
    <mergeCell ref="C183:D183"/>
    <mergeCell ref="A184:B184"/>
    <mergeCell ref="C184:D184"/>
    <mergeCell ref="A167:B167"/>
    <mergeCell ref="C167:D167"/>
    <mergeCell ref="E167:F167"/>
    <mergeCell ref="A168:B168"/>
    <mergeCell ref="C168:D168"/>
    <mergeCell ref="E168:F168"/>
    <mergeCell ref="A165:B165"/>
    <mergeCell ref="C165:D165"/>
    <mergeCell ref="E165:F165"/>
    <mergeCell ref="A166:B166"/>
    <mergeCell ref="C166:D166"/>
    <mergeCell ref="E166:F166"/>
    <mergeCell ref="A171:B171"/>
    <mergeCell ref="A162:B162"/>
    <mergeCell ref="C162:D162"/>
    <mergeCell ref="E162:F162"/>
    <mergeCell ref="A163:B163"/>
    <mergeCell ref="C163:D163"/>
    <mergeCell ref="E163:F163"/>
    <mergeCell ref="A160:B160"/>
    <mergeCell ref="C160:D160"/>
    <mergeCell ref="E160:F160"/>
    <mergeCell ref="A161:B161"/>
    <mergeCell ref="C161:D161"/>
    <mergeCell ref="E161:F161"/>
    <mergeCell ref="A158:B158"/>
    <mergeCell ref="C158:D158"/>
    <mergeCell ref="E158:F158"/>
    <mergeCell ref="A159:B159"/>
    <mergeCell ref="C159:D159"/>
    <mergeCell ref="E159:F159"/>
    <mergeCell ref="A156:B156"/>
    <mergeCell ref="C156:D156"/>
    <mergeCell ref="E156:F156"/>
    <mergeCell ref="A157:B157"/>
    <mergeCell ref="C157:D157"/>
    <mergeCell ref="E157:F157"/>
    <mergeCell ref="A154:B154"/>
    <mergeCell ref="C154:D154"/>
    <mergeCell ref="E154:F154"/>
    <mergeCell ref="A155:B155"/>
    <mergeCell ref="C155:D155"/>
    <mergeCell ref="E155:F155"/>
    <mergeCell ref="A152:B152"/>
    <mergeCell ref="C152:D152"/>
    <mergeCell ref="E152:F152"/>
    <mergeCell ref="A153:B153"/>
    <mergeCell ref="C153:D153"/>
    <mergeCell ref="E153:F153"/>
    <mergeCell ref="A150:B150"/>
    <mergeCell ref="C150:D150"/>
    <mergeCell ref="E150:F150"/>
    <mergeCell ref="A151:B151"/>
    <mergeCell ref="C151:D151"/>
    <mergeCell ref="E151:F151"/>
    <mergeCell ref="A148:B148"/>
    <mergeCell ref="C148:D148"/>
    <mergeCell ref="E148:F148"/>
    <mergeCell ref="A149:B149"/>
    <mergeCell ref="C149:D149"/>
    <mergeCell ref="E149:F149"/>
    <mergeCell ref="A146:B146"/>
    <mergeCell ref="C146:D146"/>
    <mergeCell ref="E146:F146"/>
    <mergeCell ref="A147:B147"/>
    <mergeCell ref="C147:D147"/>
    <mergeCell ref="E147:F147"/>
    <mergeCell ref="A144:B144"/>
    <mergeCell ref="C144:D144"/>
    <mergeCell ref="E144:F144"/>
    <mergeCell ref="A145:B145"/>
    <mergeCell ref="C145:D145"/>
    <mergeCell ref="E145:F145"/>
    <mergeCell ref="A142:B142"/>
    <mergeCell ref="C142:D142"/>
    <mergeCell ref="E142:F142"/>
    <mergeCell ref="A143:B143"/>
    <mergeCell ref="C143:D143"/>
    <mergeCell ref="E143:F143"/>
    <mergeCell ref="A140:B140"/>
    <mergeCell ref="C140:D140"/>
    <mergeCell ref="E140:F140"/>
    <mergeCell ref="A141:B141"/>
    <mergeCell ref="C141:D141"/>
    <mergeCell ref="E141:F141"/>
    <mergeCell ref="A139:B139"/>
    <mergeCell ref="C139:D139"/>
    <mergeCell ref="E139:F139"/>
    <mergeCell ref="A137:B137"/>
    <mergeCell ref="C137:D137"/>
    <mergeCell ref="E137:F137"/>
    <mergeCell ref="A138:B138"/>
    <mergeCell ref="C138:D138"/>
    <mergeCell ref="E138:F138"/>
    <mergeCell ref="A135:B135"/>
    <mergeCell ref="C135:D135"/>
    <mergeCell ref="E135:F135"/>
    <mergeCell ref="A136:B136"/>
    <mergeCell ref="C136:D136"/>
    <mergeCell ref="E136:F136"/>
    <mergeCell ref="A134:B134"/>
    <mergeCell ref="C134:D134"/>
    <mergeCell ref="E134:F134"/>
    <mergeCell ref="A132:B132"/>
    <mergeCell ref="C132:D132"/>
    <mergeCell ref="E132:F132"/>
    <mergeCell ref="A133:B133"/>
    <mergeCell ref="C133:D133"/>
    <mergeCell ref="E133:F133"/>
    <mergeCell ref="A130:B130"/>
    <mergeCell ref="C130:D130"/>
    <mergeCell ref="E130:F130"/>
    <mergeCell ref="A131:B131"/>
    <mergeCell ref="C131:D131"/>
    <mergeCell ref="E131:F131"/>
    <mergeCell ref="A128:B128"/>
    <mergeCell ref="C128:D128"/>
    <mergeCell ref="E128:F128"/>
    <mergeCell ref="A129:B129"/>
    <mergeCell ref="C129:D129"/>
    <mergeCell ref="E129:F129"/>
    <mergeCell ref="A127:B127"/>
    <mergeCell ref="C127:D127"/>
    <mergeCell ref="E127:F127"/>
    <mergeCell ref="E126:F126"/>
    <mergeCell ref="A126:B126"/>
    <mergeCell ref="C126:D126"/>
    <mergeCell ref="A124:B124"/>
    <mergeCell ref="C124:D124"/>
    <mergeCell ref="E124:F124"/>
    <mergeCell ref="A125:B125"/>
    <mergeCell ref="C125:D125"/>
    <mergeCell ref="E125:F125"/>
    <mergeCell ref="A123:B123"/>
    <mergeCell ref="C123:D123"/>
    <mergeCell ref="E123:F123"/>
    <mergeCell ref="A121:B121"/>
    <mergeCell ref="C121:D121"/>
    <mergeCell ref="E121:F121"/>
    <mergeCell ref="A122:B122"/>
    <mergeCell ref="C122:D122"/>
    <mergeCell ref="E122:F122"/>
    <mergeCell ref="A120:B120"/>
    <mergeCell ref="C120:D120"/>
    <mergeCell ref="E120:F120"/>
    <mergeCell ref="A118:B118"/>
    <mergeCell ref="C118:D118"/>
    <mergeCell ref="E118:F118"/>
    <mergeCell ref="A119:B119"/>
    <mergeCell ref="C119:D119"/>
    <mergeCell ref="E119:F119"/>
    <mergeCell ref="A116:B116"/>
    <mergeCell ref="C116:D116"/>
    <mergeCell ref="E116:F116"/>
    <mergeCell ref="A117:B117"/>
    <mergeCell ref="C117:D117"/>
    <mergeCell ref="E117:F117"/>
    <mergeCell ref="A114:B114"/>
    <mergeCell ref="C114:D114"/>
    <mergeCell ref="E114:F114"/>
    <mergeCell ref="A115:B115"/>
    <mergeCell ref="C115:D115"/>
    <mergeCell ref="E115:F115"/>
    <mergeCell ref="A112:B112"/>
    <mergeCell ref="C112:D112"/>
    <mergeCell ref="E112:F112"/>
    <mergeCell ref="A113:B113"/>
    <mergeCell ref="C113:D113"/>
    <mergeCell ref="E113:F113"/>
    <mergeCell ref="A111:B111"/>
    <mergeCell ref="C111:D111"/>
    <mergeCell ref="E111:F111"/>
    <mergeCell ref="A109:B109"/>
    <mergeCell ref="C109:D109"/>
    <mergeCell ref="E109:F109"/>
    <mergeCell ref="A110:B110"/>
    <mergeCell ref="C110:D110"/>
    <mergeCell ref="E110:F110"/>
    <mergeCell ref="A108:B108"/>
    <mergeCell ref="C108:D108"/>
    <mergeCell ref="E108:F108"/>
    <mergeCell ref="A107:B107"/>
    <mergeCell ref="C107:D107"/>
    <mergeCell ref="E107:F107"/>
    <mergeCell ref="A106:B106"/>
    <mergeCell ref="C106:D106"/>
    <mergeCell ref="E106:F106"/>
    <mergeCell ref="E105:F105"/>
    <mergeCell ref="A105:B105"/>
    <mergeCell ref="C105:D105"/>
    <mergeCell ref="E104:F104"/>
    <mergeCell ref="A104:B104"/>
    <mergeCell ref="C104:D104"/>
    <mergeCell ref="A103:B103"/>
    <mergeCell ref="C103:D103"/>
    <mergeCell ref="E103:F103"/>
    <mergeCell ref="A102:B102"/>
    <mergeCell ref="C102:D102"/>
    <mergeCell ref="E102:F102"/>
    <mergeCell ref="A101:B101"/>
    <mergeCell ref="C101:D101"/>
    <mergeCell ref="E101:F101"/>
    <mergeCell ref="A100:B100"/>
    <mergeCell ref="C100:D100"/>
    <mergeCell ref="E100:F100"/>
    <mergeCell ref="A98:B98"/>
    <mergeCell ref="C98:D98"/>
    <mergeCell ref="E98:F98"/>
    <mergeCell ref="A99:B99"/>
    <mergeCell ref="C99:D99"/>
    <mergeCell ref="E99:F99"/>
    <mergeCell ref="A96:B96"/>
    <mergeCell ref="C96:D96"/>
    <mergeCell ref="E96:F96"/>
    <mergeCell ref="A97:B97"/>
    <mergeCell ref="C97:D97"/>
    <mergeCell ref="E97:F97"/>
    <mergeCell ref="A94:B94"/>
    <mergeCell ref="C94:D94"/>
    <mergeCell ref="E94:F94"/>
    <mergeCell ref="A95:B95"/>
    <mergeCell ref="C95:D95"/>
    <mergeCell ref="E95:F95"/>
    <mergeCell ref="A92:B92"/>
    <mergeCell ref="C92:D92"/>
    <mergeCell ref="E92:F92"/>
    <mergeCell ref="A93:B93"/>
    <mergeCell ref="C93:D93"/>
    <mergeCell ref="E93:F93"/>
    <mergeCell ref="A90:B90"/>
    <mergeCell ref="C90:D90"/>
    <mergeCell ref="E90:F90"/>
    <mergeCell ref="A91:B91"/>
    <mergeCell ref="C91:D91"/>
    <mergeCell ref="E91:F91"/>
    <mergeCell ref="A89:B89"/>
    <mergeCell ref="C89:D89"/>
    <mergeCell ref="E89:F89"/>
    <mergeCell ref="E88:F88"/>
    <mergeCell ref="A88:B88"/>
    <mergeCell ref="C88:D88"/>
    <mergeCell ref="A87:B87"/>
    <mergeCell ref="C87:D87"/>
    <mergeCell ref="E87:F87"/>
    <mergeCell ref="A86:B86"/>
    <mergeCell ref="C86:D86"/>
    <mergeCell ref="E86:F86"/>
    <mergeCell ref="A85:B85"/>
    <mergeCell ref="C85:D85"/>
    <mergeCell ref="E85:F85"/>
    <mergeCell ref="A84:B84"/>
    <mergeCell ref="C84:D84"/>
    <mergeCell ref="E84:F84"/>
    <mergeCell ref="A82:B82"/>
    <mergeCell ref="C82:D82"/>
    <mergeCell ref="E82:F82"/>
    <mergeCell ref="A83:B83"/>
    <mergeCell ref="C83:D83"/>
    <mergeCell ref="E83:F83"/>
    <mergeCell ref="A81:B81"/>
    <mergeCell ref="C81:D81"/>
    <mergeCell ref="E81:F81"/>
    <mergeCell ref="A80:B80"/>
    <mergeCell ref="C80:D80"/>
    <mergeCell ref="E80:F80"/>
    <mergeCell ref="A78:B78"/>
    <mergeCell ref="C78:D78"/>
    <mergeCell ref="E78:F78"/>
    <mergeCell ref="A77:B77"/>
    <mergeCell ref="C77:D77"/>
    <mergeCell ref="E77:F77"/>
    <mergeCell ref="A74:B74"/>
    <mergeCell ref="C74:D74"/>
    <mergeCell ref="A75:B75"/>
    <mergeCell ref="C75:D75"/>
    <mergeCell ref="A79:B79"/>
    <mergeCell ref="C79:D79"/>
    <mergeCell ref="E79:F79"/>
    <mergeCell ref="A73:B73"/>
    <mergeCell ref="C73:D73"/>
    <mergeCell ref="E73:F73"/>
    <mergeCell ref="E75:F75"/>
    <mergeCell ref="E76:F76"/>
    <mergeCell ref="E74:F74"/>
    <mergeCell ref="A76:B76"/>
    <mergeCell ref="C76:D76"/>
    <mergeCell ref="E72:F72"/>
    <mergeCell ref="E71:F71"/>
    <mergeCell ref="A71:B71"/>
    <mergeCell ref="C71:D71"/>
    <mergeCell ref="A72:B72"/>
    <mergeCell ref="C72:D72"/>
    <mergeCell ref="A67:B67"/>
    <mergeCell ref="C67:D67"/>
    <mergeCell ref="E67:F67"/>
    <mergeCell ref="A69:B69"/>
    <mergeCell ref="C69:D69"/>
    <mergeCell ref="E69:F69"/>
    <mergeCell ref="A70:B70"/>
    <mergeCell ref="C70:D70"/>
    <mergeCell ref="E70:F70"/>
    <mergeCell ref="A68:B68"/>
    <mergeCell ref="C68:D68"/>
    <mergeCell ref="E68:F68"/>
    <mergeCell ref="A61:B61"/>
    <mergeCell ref="C61:D61"/>
    <mergeCell ref="E61:F61"/>
    <mergeCell ref="A60:B60"/>
    <mergeCell ref="C60:D60"/>
    <mergeCell ref="E60:F60"/>
    <mergeCell ref="E66:F66"/>
    <mergeCell ref="E63:F63"/>
    <mergeCell ref="E64:F64"/>
    <mergeCell ref="A62:B62"/>
    <mergeCell ref="C62:D62"/>
    <mergeCell ref="E62:F62"/>
    <mergeCell ref="A65:B65"/>
    <mergeCell ref="C65:D65"/>
    <mergeCell ref="E65:F65"/>
    <mergeCell ref="A63:B63"/>
    <mergeCell ref="C63:D63"/>
    <mergeCell ref="A64:B64"/>
    <mergeCell ref="C64:D64"/>
    <mergeCell ref="A66:B66"/>
    <mergeCell ref="C66:D66"/>
    <mergeCell ref="A59:B59"/>
    <mergeCell ref="C59:D59"/>
    <mergeCell ref="E59:F59"/>
    <mergeCell ref="A57:B57"/>
    <mergeCell ref="C57:D57"/>
    <mergeCell ref="E57:F57"/>
    <mergeCell ref="A58:B58"/>
    <mergeCell ref="C58:D58"/>
    <mergeCell ref="E58:F58"/>
    <mergeCell ref="E54:F54"/>
    <mergeCell ref="E55:F55"/>
    <mergeCell ref="A52:B52"/>
    <mergeCell ref="C52:D52"/>
    <mergeCell ref="E52:F52"/>
    <mergeCell ref="E53:F53"/>
    <mergeCell ref="A55:B55"/>
    <mergeCell ref="C55:D55"/>
    <mergeCell ref="A56:B56"/>
    <mergeCell ref="C56:D56"/>
    <mergeCell ref="E56:F56"/>
    <mergeCell ref="A53:B53"/>
    <mergeCell ref="C53:D53"/>
    <mergeCell ref="A54:B54"/>
    <mergeCell ref="C54:D54"/>
    <mergeCell ref="A50:B50"/>
    <mergeCell ref="C50:D50"/>
    <mergeCell ref="E50:F50"/>
    <mergeCell ref="A51:B51"/>
    <mergeCell ref="C51:D51"/>
    <mergeCell ref="E51:F51"/>
    <mergeCell ref="A48:B48"/>
    <mergeCell ref="C48:D48"/>
    <mergeCell ref="E48:F48"/>
    <mergeCell ref="A49:B49"/>
    <mergeCell ref="C49:D49"/>
    <mergeCell ref="E49:F49"/>
    <mergeCell ref="A46:B46"/>
    <mergeCell ref="C46:D46"/>
    <mergeCell ref="E46:F46"/>
    <mergeCell ref="A47:B47"/>
    <mergeCell ref="C47:D47"/>
    <mergeCell ref="E47:F47"/>
    <mergeCell ref="A44:B44"/>
    <mergeCell ref="C44:D44"/>
    <mergeCell ref="E44:F44"/>
    <mergeCell ref="A45:B45"/>
    <mergeCell ref="C45:D45"/>
    <mergeCell ref="E45:F45"/>
    <mergeCell ref="A42:B42"/>
    <mergeCell ref="C42:D42"/>
    <mergeCell ref="E42:F42"/>
    <mergeCell ref="A43:B43"/>
    <mergeCell ref="C43:D43"/>
    <mergeCell ref="E43:F43"/>
    <mergeCell ref="A41:B41"/>
    <mergeCell ref="C41:D41"/>
    <mergeCell ref="E41:F41"/>
    <mergeCell ref="E39:F39"/>
    <mergeCell ref="A38:B38"/>
    <mergeCell ref="C38:D38"/>
    <mergeCell ref="E38:F38"/>
    <mergeCell ref="A39:B39"/>
    <mergeCell ref="C39:D39"/>
    <mergeCell ref="A40:B40"/>
    <mergeCell ref="C40:D40"/>
    <mergeCell ref="E40:F40"/>
    <mergeCell ref="A37:B37"/>
    <mergeCell ref="C37:D37"/>
    <mergeCell ref="E37:F37"/>
    <mergeCell ref="A35:B35"/>
    <mergeCell ref="C35:D35"/>
    <mergeCell ref="E35:F35"/>
    <mergeCell ref="A36:B36"/>
    <mergeCell ref="C36:D36"/>
    <mergeCell ref="E36:F36"/>
    <mergeCell ref="A33:B33"/>
    <mergeCell ref="C33:D33"/>
    <mergeCell ref="E33:F33"/>
    <mergeCell ref="A34:B34"/>
    <mergeCell ref="C34:D34"/>
    <mergeCell ref="E34:F34"/>
    <mergeCell ref="A31:B31"/>
    <mergeCell ref="C31:D31"/>
    <mergeCell ref="E31:F31"/>
    <mergeCell ref="A32:B32"/>
    <mergeCell ref="C32:D32"/>
    <mergeCell ref="A30:B30"/>
    <mergeCell ref="C30:D30"/>
    <mergeCell ref="E30:F30"/>
    <mergeCell ref="A28:B28"/>
    <mergeCell ref="C28:D28"/>
    <mergeCell ref="E28:F28"/>
    <mergeCell ref="A29:B29"/>
    <mergeCell ref="C29:D29"/>
    <mergeCell ref="E29:F29"/>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2:B12"/>
    <mergeCell ref="C12:D12"/>
    <mergeCell ref="E12:F12"/>
    <mergeCell ref="A13:B13"/>
    <mergeCell ref="C13:D13"/>
    <mergeCell ref="E13:F13"/>
    <mergeCell ref="A10:B10"/>
    <mergeCell ref="C10:D10"/>
    <mergeCell ref="E10:F10"/>
    <mergeCell ref="A11:B11"/>
    <mergeCell ref="C11:D11"/>
    <mergeCell ref="E11:F11"/>
    <mergeCell ref="A8:B8"/>
    <mergeCell ref="C8:D8"/>
    <mergeCell ref="E8:F8"/>
    <mergeCell ref="A9:B9"/>
    <mergeCell ref="C9:D9"/>
    <mergeCell ref="E9:F9"/>
    <mergeCell ref="A7:B7"/>
    <mergeCell ref="C7:D7"/>
    <mergeCell ref="E7:F7"/>
    <mergeCell ref="A4:B4"/>
    <mergeCell ref="C4:D4"/>
    <mergeCell ref="E4:F4"/>
    <mergeCell ref="A5:B5"/>
    <mergeCell ref="C5:D5"/>
    <mergeCell ref="E5:F5"/>
    <mergeCell ref="A1:M1"/>
    <mergeCell ref="A2:B2"/>
    <mergeCell ref="C2:D2"/>
    <mergeCell ref="E2:F2"/>
    <mergeCell ref="H2:I2"/>
    <mergeCell ref="A3:B3"/>
    <mergeCell ref="C3:D3"/>
    <mergeCell ref="E3:F3"/>
    <mergeCell ref="A6:B6"/>
    <mergeCell ref="C6:D6"/>
    <mergeCell ref="E6:F6"/>
  </mergeCells>
  <dataValidations xWindow="464" yWindow="401" count="2">
    <dataValidation type="list" showInputMessage="1" showErrorMessage="1" sqref="C3:D194" xr:uid="{D32D10F3-9CF3-4348-A116-CDF47F450CF9}">
      <formula1>INDIRECT(A3)</formula1>
    </dataValidation>
    <dataValidation type="list" showInputMessage="1" showErrorMessage="1" sqref="A3:B202" xr:uid="{9405CD8B-5F0C-405A-BE9D-BE95911F910A}">
      <formula1>$Q$4:$AA$4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64" yWindow="401" count="1">
        <x14:dataValidation type="list" allowBlank="1" showInputMessage="1" promptTitle="Contract Type" prompt="Select" xr:uid="{C8352B26-34B2-40F9-8CE0-A04E6D30419D}">
          <x14:formula1>
            <xm:f>'Response Items'!$C$2:$C$5</xm:f>
          </x14:formula1>
          <xm:sqref>Y3 Q3 T3 T10:T180 Q10:Q180 Y10:Y179 O3:P180 O181:O200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D53C-482C-424D-B472-44FAAA527FF9}">
  <dimension ref="A1:G22"/>
  <sheetViews>
    <sheetView workbookViewId="0">
      <selection activeCell="F7" sqref="F7"/>
    </sheetView>
  </sheetViews>
  <sheetFormatPr defaultColWidth="8.88671875" defaultRowHeight="14.4" x14ac:dyDescent="0.3"/>
  <cols>
    <col min="1" max="1" width="37.6640625" customWidth="1"/>
    <col min="2" max="2" width="16.44140625" customWidth="1"/>
    <col min="3" max="3" width="28.6640625" customWidth="1"/>
    <col min="4" max="4" width="48.6640625" customWidth="1"/>
    <col min="5" max="5" width="56.33203125" customWidth="1"/>
    <col min="6" max="6" width="55.6640625" customWidth="1"/>
    <col min="7" max="7" width="71.88671875" customWidth="1"/>
    <col min="8" max="8" width="21.88671875" customWidth="1"/>
  </cols>
  <sheetData>
    <row r="1" spans="1:7" x14ac:dyDescent="0.3">
      <c r="A1" t="s">
        <v>33</v>
      </c>
      <c r="C1" t="s">
        <v>29</v>
      </c>
      <c r="D1" t="s">
        <v>31</v>
      </c>
      <c r="F1" t="s">
        <v>123</v>
      </c>
      <c r="G1" t="s">
        <v>44</v>
      </c>
    </row>
    <row r="2" spans="1:7" x14ac:dyDescent="0.3">
      <c r="A2" t="s">
        <v>30</v>
      </c>
      <c r="C2" t="s">
        <v>34</v>
      </c>
      <c r="D2" t="s">
        <v>27</v>
      </c>
      <c r="F2" t="s">
        <v>124</v>
      </c>
      <c r="G2" t="s">
        <v>12</v>
      </c>
    </row>
    <row r="3" spans="1:7" x14ac:dyDescent="0.3">
      <c r="A3" t="s">
        <v>35</v>
      </c>
      <c r="C3" t="s">
        <v>34</v>
      </c>
      <c r="D3" t="s">
        <v>6</v>
      </c>
      <c r="F3" t="s">
        <v>125</v>
      </c>
      <c r="G3" t="s">
        <v>13</v>
      </c>
    </row>
    <row r="4" spans="1:7" x14ac:dyDescent="0.3">
      <c r="A4" t="s">
        <v>34</v>
      </c>
      <c r="C4" t="s">
        <v>34</v>
      </c>
      <c r="D4" t="s">
        <v>7</v>
      </c>
      <c r="G4" t="s">
        <v>30</v>
      </c>
    </row>
    <row r="5" spans="1:7" x14ac:dyDescent="0.3">
      <c r="A5" t="s">
        <v>36</v>
      </c>
      <c r="C5" t="s">
        <v>34</v>
      </c>
      <c r="D5" t="s">
        <v>28</v>
      </c>
      <c r="G5" t="s">
        <v>73</v>
      </c>
    </row>
    <row r="6" spans="1:7" x14ac:dyDescent="0.3">
      <c r="A6" t="s">
        <v>49</v>
      </c>
      <c r="C6" t="s">
        <v>35</v>
      </c>
      <c r="D6" t="s">
        <v>7</v>
      </c>
      <c r="G6" t="s">
        <v>51</v>
      </c>
    </row>
    <row r="7" spans="1:7" x14ac:dyDescent="0.3">
      <c r="A7" t="s">
        <v>37</v>
      </c>
      <c r="C7" t="s">
        <v>35</v>
      </c>
      <c r="D7" t="s">
        <v>50</v>
      </c>
      <c r="G7" t="s">
        <v>20</v>
      </c>
    </row>
    <row r="8" spans="1:7" x14ac:dyDescent="0.3">
      <c r="C8" t="s">
        <v>36</v>
      </c>
      <c r="D8" t="s">
        <v>27</v>
      </c>
    </row>
    <row r="9" spans="1:7" x14ac:dyDescent="0.3">
      <c r="C9" t="s">
        <v>36</v>
      </c>
      <c r="D9" t="s">
        <v>7</v>
      </c>
    </row>
    <row r="10" spans="1:7" x14ac:dyDescent="0.3">
      <c r="C10" t="s">
        <v>36</v>
      </c>
      <c r="D10" t="s">
        <v>38</v>
      </c>
    </row>
    <row r="11" spans="1:7" x14ac:dyDescent="0.3">
      <c r="C11" t="s">
        <v>36</v>
      </c>
      <c r="D11" t="s">
        <v>28</v>
      </c>
    </row>
    <row r="12" spans="1:7" x14ac:dyDescent="0.3">
      <c r="C12" t="s">
        <v>30</v>
      </c>
      <c r="D12" t="s">
        <v>6</v>
      </c>
    </row>
    <row r="13" spans="1:7" x14ac:dyDescent="0.3">
      <c r="C13" t="s">
        <v>30</v>
      </c>
      <c r="D13" t="s">
        <v>7</v>
      </c>
    </row>
    <row r="14" spans="1:7" x14ac:dyDescent="0.3">
      <c r="C14" t="s">
        <v>30</v>
      </c>
      <c r="D14" t="s">
        <v>50</v>
      </c>
    </row>
    <row r="15" spans="1:7" x14ac:dyDescent="0.3">
      <c r="C15" t="s">
        <v>30</v>
      </c>
      <c r="D15" t="s">
        <v>43</v>
      </c>
    </row>
    <row r="16" spans="1:7" x14ac:dyDescent="0.3">
      <c r="C16" t="s">
        <v>30</v>
      </c>
      <c r="D16" t="s">
        <v>68</v>
      </c>
    </row>
    <row r="17" spans="3:4" x14ac:dyDescent="0.3">
      <c r="C17" t="s">
        <v>37</v>
      </c>
      <c r="D17" t="s">
        <v>7</v>
      </c>
    </row>
    <row r="18" spans="3:4" x14ac:dyDescent="0.3">
      <c r="C18" t="s">
        <v>37</v>
      </c>
      <c r="D18" t="s">
        <v>27</v>
      </c>
    </row>
    <row r="19" spans="3:4" x14ac:dyDescent="0.3">
      <c r="C19" t="s">
        <v>37</v>
      </c>
      <c r="D19" t="s">
        <v>78</v>
      </c>
    </row>
    <row r="20" spans="3:4" x14ac:dyDescent="0.3">
      <c r="C20" t="s">
        <v>49</v>
      </c>
      <c r="D20" t="s">
        <v>119</v>
      </c>
    </row>
    <row r="21" spans="3:4" x14ac:dyDescent="0.3">
      <c r="C21" t="s">
        <v>49</v>
      </c>
      <c r="D21" t="s">
        <v>27</v>
      </c>
    </row>
    <row r="22" spans="3:4" x14ac:dyDescent="0.3">
      <c r="C22" t="s">
        <v>49</v>
      </c>
      <c r="D22" t="s">
        <v>7</v>
      </c>
    </row>
  </sheetData>
  <pageMargins left="0.7" right="0.7" top="0.75" bottom="0.75" header="0.3" footer="0.3"/>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ColWidth="8.88671875" defaultRowHeight="14.4" x14ac:dyDescent="0.3"/>
  <cols>
    <col min="1" max="1" width="44.33203125" customWidth="1"/>
    <col min="2" max="4" width="59.6640625" bestFit="1" customWidth="1"/>
  </cols>
  <sheetData>
    <row r="1" spans="1:4" ht="17.399999999999999" x14ac:dyDescent="0.4">
      <c r="A1" s="2" t="s">
        <v>0</v>
      </c>
      <c r="B1" s="2" t="s">
        <v>1</v>
      </c>
      <c r="C1" s="2" t="s">
        <v>2</v>
      </c>
      <c r="D1" s="2" t="s">
        <v>11</v>
      </c>
    </row>
    <row r="2" spans="1:4" ht="17.399999999999999" x14ac:dyDescent="0.35">
      <c r="A2" s="3" t="s">
        <v>18</v>
      </c>
      <c r="B2" s="5" t="s">
        <v>5</v>
      </c>
      <c r="C2" s="4" t="s">
        <v>3</v>
      </c>
      <c r="D2" s="3" t="s">
        <v>12</v>
      </c>
    </row>
    <row r="3" spans="1:4" ht="17.399999999999999" x14ac:dyDescent="0.35">
      <c r="A3" s="3" t="s">
        <v>10</v>
      </c>
      <c r="B3" s="5" t="s">
        <v>6</v>
      </c>
      <c r="C3" s="4" t="s">
        <v>9</v>
      </c>
      <c r="D3" s="3" t="s">
        <v>13</v>
      </c>
    </row>
    <row r="4" spans="1:4" ht="17.399999999999999" x14ac:dyDescent="0.35">
      <c r="A4" s="3" t="s">
        <v>17</v>
      </c>
      <c r="B4" s="5" t="s">
        <v>7</v>
      </c>
      <c r="C4" s="4" t="s">
        <v>4</v>
      </c>
      <c r="D4" s="3" t="s">
        <v>20</v>
      </c>
    </row>
    <row r="5" spans="1:4" ht="15.6" x14ac:dyDescent="0.35">
      <c r="A5" s="3"/>
      <c r="B5" s="5" t="s">
        <v>19</v>
      </c>
      <c r="C5" s="8" t="s">
        <v>22</v>
      </c>
      <c r="D5" s="8"/>
    </row>
    <row r="6" spans="1:4" ht="16.2" x14ac:dyDescent="0.35">
      <c r="A6" s="3"/>
      <c r="B6" s="8"/>
      <c r="C6" s="1"/>
    </row>
    <row r="7" spans="1:4" ht="15.6" x14ac:dyDescent="0.35">
      <c r="A7" s="8"/>
      <c r="B7" s="7"/>
    </row>
    <row r="8" spans="1:4" ht="15.6" x14ac:dyDescent="0.35">
      <c r="A8" s="6"/>
      <c r="B8" s="7"/>
    </row>
    <row r="9" spans="1:4" ht="15.6" x14ac:dyDescent="0.35">
      <c r="A9" s="6"/>
      <c r="B9" s="7"/>
    </row>
    <row r="10" spans="1:4" ht="15.6" x14ac:dyDescent="0.35">
      <c r="A10" s="6"/>
    </row>
    <row r="11" spans="1:4" ht="15.6" x14ac:dyDescent="0.35">
      <c r="A11" s="6"/>
    </row>
    <row r="13" spans="1:4" ht="15.6" x14ac:dyDescent="0.35">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2D81A7-D783-47C5-B278-66E30394B01E}">
  <ds:schemaRefs>
    <ds:schemaRef ds:uri="http://schemas.microsoft.com/sharepoint/v3/contenttype/forms"/>
  </ds:schemaRefs>
</ds:datastoreItem>
</file>

<file path=customXml/itemProps2.xml><?xml version="1.0" encoding="utf-8"?>
<ds:datastoreItem xmlns:ds="http://schemas.openxmlformats.org/officeDocument/2006/customXml" ds:itemID="{C2A23C2B-BD59-4766-A716-AEE251F694F8}">
  <ds:schemaRefs>
    <ds:schemaRef ds:uri="http://schemas.microsoft.com/office/2006/documentManagement/types"/>
    <ds:schemaRef ds:uri="f5348eea-1c45-4bf0-82fb-93cfbbeaa507"/>
    <ds:schemaRef ds:uri="4ddc00ed-9b3f-4582-a438-505535ed06ef"/>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A5C538D-623B-431C-AA19-18E002AB84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Instructions &amp; Guidelines</vt:lpstr>
      <vt:lpstr>Data Master Sheet</vt:lpstr>
      <vt:lpstr>Furniture</vt:lpstr>
      <vt:lpstr>Equipment</vt:lpstr>
      <vt:lpstr>Sheet2</vt:lpstr>
      <vt:lpstr>Response Items</vt:lpstr>
      <vt:lpstr>Admin</vt:lpstr>
      <vt:lpstr>Administrative</vt:lpstr>
      <vt:lpstr>Art</vt:lpstr>
      <vt:lpstr>Auditorium</vt:lpstr>
      <vt:lpstr>Classroom</vt:lpstr>
      <vt:lpstr>Custodial</vt:lpstr>
      <vt:lpstr>Finishes</vt:lpstr>
      <vt:lpstr>Gym</vt:lpstr>
      <vt:lpstr>Kitchen\Cafeteria</vt:lpstr>
      <vt:lpstr>Makerspace</vt:lpstr>
      <vt:lpstr>Medical</vt:lpstr>
      <vt:lpstr>Music</vt:lpstr>
      <vt:lpstr>Product</vt:lpstr>
      <vt:lpstr>Science</vt:lpstr>
      <vt:lpstr>Use</vt:lpstr>
      <vt:lpstr>Utilization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cp:lastModifiedBy>
  <cp:lastPrinted>2020-02-23T10:10:40Z</cp:lastPrinted>
  <dcterms:created xsi:type="dcterms:W3CDTF">2016-11-16T14:09:39Z</dcterms:created>
  <dcterms:modified xsi:type="dcterms:W3CDTF">2020-06-18T17:10:54Z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