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36" documentId="8_{848889B3-0FC0-4B91-96F8-0A422F01316B}" xr6:coauthVersionLast="45" xr6:coauthVersionMax="45" xr10:uidLastSave="{8E8EFEEB-F2BE-4CB1-8083-51C9171E12CA}"/>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Equipment" sheetId="18" r:id="rId4"/>
    <sheet name="Sheet2" sheetId="16" state="hidden" r:id="rId5"/>
    <sheet name="Response Items" sheetId="13" state="hidden" r:id="rId6"/>
    <sheet name="Sheet1" sheetId="14" state="hidden" r:id="rId7"/>
  </sheets>
  <definedNames>
    <definedName name="_xlnm._FilterDatabase" localSheetId="3" hidden="1">Equipment!$A$2:$O$337</definedName>
    <definedName name="_xlnm._FilterDatabase" localSheetId="2" hidden="1">Furniture!$A$2:$P$337</definedName>
    <definedName name="Admin">Furniture!$S$4</definedName>
    <definedName name="Administrative">Equipment!$Q$5:$Q$10</definedName>
    <definedName name="Art">Equipment!$R$5:$R$10</definedName>
    <definedName name="Auditorium">Equipment!$S$5:$S$8</definedName>
    <definedName name="Classroom">Equipment!$T$5:$T$9</definedName>
    <definedName name="Custodial">Equipment!$U$5:$U$10</definedName>
    <definedName name="Finishes">Table2[[#Headers],[Finishes]]</definedName>
    <definedName name="Gym">Equipment!$V$5:$V$12</definedName>
    <definedName name="Kitchen\Cafeteria">Equipment!$W$5:$W$10</definedName>
    <definedName name="Makerspace">Equipment!$X$5:$X$11</definedName>
    <definedName name="Medical">Equipment!$Y$5:$Y$9</definedName>
    <definedName name="Music">Equipment!$Z$5:$Z$10</definedName>
    <definedName name="Product">Furniture!$S$4:$S$8</definedName>
    <definedName name="Science">Equipment!$AA$5:$AA$10</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8" l="1"/>
  <c r="O3" i="17"/>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AC18" i="18" l="1"/>
  <c r="N4" i="18"/>
  <c r="N5" i="18"/>
  <c r="AC12" i="18" s="1"/>
  <c r="J12" i="1" s="1"/>
  <c r="N6" i="18"/>
  <c r="N7" i="18"/>
  <c r="N8" i="18"/>
  <c r="N9" i="18"/>
  <c r="N10" i="18"/>
  <c r="AC8" i="18"/>
  <c r="AC9" i="18"/>
  <c r="AC10" i="18"/>
  <c r="AC11" i="18"/>
  <c r="AC13" i="18"/>
  <c r="AC15" i="18"/>
  <c r="J9" i="1" s="1"/>
  <c r="AC7" i="18"/>
  <c r="J94" i="1" l="1"/>
  <c r="J96" i="1" s="1"/>
  <c r="AF8" i="18"/>
  <c r="N337" i="18" l="1"/>
  <c r="AC16" i="18"/>
  <c r="AC17"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T4" i="17"/>
  <c r="T8" i="17"/>
  <c r="T7" i="17"/>
  <c r="T6" i="17"/>
  <c r="T5" i="17"/>
  <c r="AC14" i="18"/>
  <c r="AF7" i="18" s="1"/>
  <c r="G3" i="1" l="1"/>
  <c r="G10" i="1" s="1"/>
</calcChain>
</file>

<file path=xl/sharedStrings.xml><?xml version="1.0" encoding="utf-8"?>
<sst xmlns="http://schemas.openxmlformats.org/spreadsheetml/2006/main" count="3468" uniqueCount="1067">
  <si>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</si>
  <si>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</si>
  <si>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</si>
  <si>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</si>
  <si>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</si>
  <si>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</si>
  <si>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</si>
  <si>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</si>
  <si>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</si>
  <si>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</si>
  <si>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</si>
  <si>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</si>
  <si>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</si>
  <si>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</si>
  <si>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</si>
  <si>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</si>
  <si>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</si>
  <si>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</si>
  <si>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</si>
  <si>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</si>
  <si>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</si>
  <si>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</si>
  <si>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</si>
  <si>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</si>
  <si>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</si>
  <si>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</si>
  <si>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</si>
  <si>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</si>
  <si>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</si>
  <si>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</si>
  <si>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</si>
  <si>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</si>
  <si>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</si>
  <si>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</si>
  <si>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</si>
  <si>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</si>
  <si>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</si>
  <si>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</si>
  <si>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</si>
  <si>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</si>
  <si>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</si>
  <si>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</si>
  <si>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</si>
  <si>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</si>
  <si>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</si>
  <si>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</si>
  <si>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</si>
  <si>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</si>
  <si>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r>
      <t xml:space="preserve">Product Line/Style </t>
    </r>
    <r>
      <rPr>
        <b/>
        <i/>
        <sz val="14"/>
        <rFont val="Times New Roman"/>
        <family val="1"/>
      </rPr>
      <t>(e.g., Ignition Series)</t>
    </r>
  </si>
  <si>
    <r>
      <t xml:space="preserve">  Manufacturer Name </t>
    </r>
    <r>
      <rPr>
        <b/>
        <i/>
        <sz val="14"/>
        <rFont val="Times New Roman"/>
        <family val="1"/>
      </rPr>
      <t xml:space="preserve"> (e.g., Hon)</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</si>
  <si>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</si>
  <si>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</si>
  <si>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</si>
  <si>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</si>
  <si>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</si>
  <si>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</si>
  <si>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</si>
  <si>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</si>
  <si>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</si>
  <si>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</si>
  <si>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</si>
  <si>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</si>
  <si>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</si>
  <si>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</si>
  <si>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</si>
  <si>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</si>
  <si>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</si>
  <si>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</si>
  <si>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</si>
  <si>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</si>
  <si>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</si>
  <si>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</si>
  <si>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</si>
  <si>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</si>
  <si>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</si>
  <si>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</si>
  <si>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r>
      <t xml:space="preserve"> Product Description &amp; Size  </t>
    </r>
    <r>
      <rPr>
        <b/>
        <i/>
        <sz val="14"/>
        <rFont val="Times New Roman"/>
        <family val="1"/>
      </rPr>
      <t>(e.g., Low-Back Task Chair – 18”)</t>
    </r>
  </si>
  <si>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</si>
  <si>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</si>
  <si>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</si>
  <si>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</si>
  <si>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</si>
  <si>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</si>
  <si>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</si>
  <si>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</si>
  <si>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</si>
  <si>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</si>
  <si>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</si>
  <si>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</si>
  <si>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</si>
  <si>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</si>
  <si>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</si>
  <si>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</si>
  <si>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</si>
  <si>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</si>
  <si>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</si>
  <si>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</si>
  <si>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</si>
  <si>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</si>
  <si>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</si>
  <si>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</si>
  <si>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</si>
  <si>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</si>
  <si>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</si>
  <si>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</si>
  <si>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</si>
  <si>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</si>
  <si>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</si>
  <si>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</si>
  <si>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</si>
  <si>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</si>
  <si>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</si>
  <si>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</si>
  <si>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</si>
  <si>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</si>
  <si>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</si>
  <si>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</si>
  <si>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</si>
  <si>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</si>
  <si>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</si>
  <si>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</si>
  <si>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</si>
  <si>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</si>
  <si>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r>
      <t xml:space="preserve">Model Number  </t>
    </r>
    <r>
      <rPr>
        <b/>
        <i/>
        <sz val="14"/>
        <rFont val="Times New Roman"/>
        <family val="1"/>
      </rPr>
      <t>(i.e., HON1018LAY)</t>
    </r>
  </si>
  <si>
    <r>
      <t xml:space="preserve"> Product Type                                                             (Select)      </t>
    </r>
    <r>
      <rPr>
        <b/>
        <i/>
        <sz val="14"/>
        <rFont val="Times New Roman"/>
        <family val="1"/>
      </rPr>
      <t>(i.e., Storage)</t>
    </r>
  </si>
  <si>
    <r>
      <t xml:space="preserve">Equipment                                                            (Select)                             </t>
    </r>
    <r>
      <rPr>
        <b/>
        <i/>
        <sz val="14"/>
        <rFont val="Times New Roman"/>
        <family val="1"/>
      </rPr>
      <t xml:space="preserve">    (i.e., Science)</t>
    </r>
  </si>
  <si>
    <r>
      <t xml:space="preserve">Contract Type (Select)  </t>
    </r>
    <r>
      <rPr>
        <b/>
        <i/>
        <sz val="14"/>
        <rFont val="Times New Roman"/>
        <family val="1"/>
      </rPr>
      <t>(i.e., OSD)</t>
    </r>
  </si>
  <si>
    <r>
      <rPr>
        <b/>
        <sz val="16"/>
        <rFont val="Times New Roman"/>
        <family val="1"/>
      </rPr>
      <t>Manufacturer Name</t>
    </r>
    <r>
      <rPr>
        <b/>
        <sz val="14"/>
        <rFont val="Times New Roman"/>
        <family val="1"/>
      </rPr>
      <t xml:space="preserve"> </t>
    </r>
    <r>
      <rPr>
        <b/>
        <i/>
        <sz val="14"/>
        <rFont val="Times New Roman"/>
        <family val="1"/>
      </rPr>
      <t xml:space="preserve"> (e.g., Hon)</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</si>
  <si>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</si>
  <si>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</si>
  <si>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</si>
  <si>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</si>
  <si>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</si>
  <si>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</si>
  <si>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</si>
  <si>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</si>
  <si>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</si>
  <si>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t>Trash barrels/Containers</t>
  </si>
  <si>
    <t>Mobile Storage</t>
  </si>
  <si>
    <t>Other</t>
  </si>
  <si>
    <t>MSBA Furniture and Equipment Data Collection 2019</t>
  </si>
  <si>
    <t>Whiteboards/Chalkboards</t>
  </si>
  <si>
    <t>School Opening Date (MM/YYYY):</t>
  </si>
  <si>
    <t>Finishes</t>
  </si>
  <si>
    <r>
      <rPr>
        <b/>
        <sz val="16"/>
        <rFont val="Times New Roman"/>
        <family val="1"/>
      </rPr>
      <t xml:space="preserve">Finishes      </t>
    </r>
    <r>
      <rPr>
        <b/>
        <sz val="14"/>
        <rFont val="Times New Roman"/>
        <family val="1"/>
      </rPr>
      <t xml:space="preserve">            </t>
    </r>
    <r>
      <rPr>
        <b/>
        <i/>
        <sz val="14"/>
        <rFont val="Times New Roman"/>
        <family val="1"/>
      </rPr>
      <t>(e.g. Standard)</t>
    </r>
  </si>
  <si>
    <t>Standard</t>
  </si>
  <si>
    <t>Customized</t>
  </si>
  <si>
    <t>Music &amp; Art</t>
  </si>
  <si>
    <r>
      <t xml:space="preserve">Vendor Name </t>
    </r>
    <r>
      <rPr>
        <b/>
        <i/>
        <sz val="14"/>
        <rFont val="Times New Roman"/>
        <family val="1"/>
      </rPr>
      <t>(e.g., COP)</t>
    </r>
  </si>
  <si>
    <r>
      <rPr>
        <b/>
        <sz val="16"/>
        <rFont val="Times New Roman"/>
        <family val="1"/>
      </rPr>
      <t>Vendor Name        (</t>
    </r>
    <r>
      <rPr>
        <b/>
        <i/>
        <sz val="14"/>
        <rFont val="Times New Roman"/>
        <family val="1"/>
      </rPr>
      <t>e.g., COP</t>
    </r>
    <r>
      <rPr>
        <b/>
        <sz val="14"/>
        <rFont val="Times New Roman"/>
        <family val="1"/>
      </rPr>
      <t>)</t>
    </r>
  </si>
  <si>
    <t>General Classroom</t>
  </si>
  <si>
    <t>RDC Holdings, LLC DBA School Furnishings</t>
  </si>
  <si>
    <t>Alumni</t>
  </si>
  <si>
    <t>See Model No</t>
  </si>
  <si>
    <t>Student Chair, Cantilever, 14" SH</t>
  </si>
  <si>
    <t>C-SM-CANT-14CH</t>
  </si>
  <si>
    <t>Shell: Navy Blue; Frame:  Metallic</t>
  </si>
  <si>
    <t>Student Chair, Cantilever, 16" SH</t>
  </si>
  <si>
    <t>C-SM-CANT-16CH</t>
  </si>
  <si>
    <t>Student Chair, Cantilever, 18" SH</t>
  </si>
  <si>
    <t>C-SM-CANT-18CH</t>
  </si>
  <si>
    <t>Media Center/Breakout</t>
  </si>
  <si>
    <t>Creative Office Pavilion</t>
  </si>
  <si>
    <t>VS America</t>
  </si>
  <si>
    <t>Chair, Student, Library, 18" ht, carpet glides</t>
  </si>
  <si>
    <t>Compass - VF 31320</t>
  </si>
  <si>
    <t>Shell:  H022 Light Blue;  Legs: Arctic M059</t>
  </si>
  <si>
    <t>Desk</t>
  </si>
  <si>
    <t>Student, Desk, Adj, 20x26</t>
  </si>
  <si>
    <t>Honor Roll DSQ-2026-PB-ADJ</t>
  </si>
  <si>
    <t>Top: Sugar Maple; Book Box:  Graphite; Frame:  Metallic</t>
  </si>
  <si>
    <t>Academia Furniture</t>
  </si>
  <si>
    <t>Stool, Fixed Height, 18", Nylon Glides</t>
  </si>
  <si>
    <t>4518F</t>
  </si>
  <si>
    <t>Hard Plastic Seat: Dark Gray CHIP-HPCD; Frame: Azure Grey Metalllic; Glide: Nylon</t>
  </si>
  <si>
    <t>Table</t>
  </si>
  <si>
    <t>Academia</t>
  </si>
  <si>
    <t>Table, Activity, Round, Adj. Ht. 36"</t>
  </si>
  <si>
    <t>Dura T-WLAEE-36-R</t>
  </si>
  <si>
    <t>Top:  Fusion Maple; Educational Edge:  Light Gray; Upper leg and Insert:  Gray</t>
  </si>
  <si>
    <t>Table, Activity, Adj Ht, 24x48</t>
  </si>
  <si>
    <t>Dura T-WLAEE-2448</t>
  </si>
  <si>
    <t>Table, Activity, Adj Ht, 24x60</t>
  </si>
  <si>
    <t xml:space="preserve">Dura T-WLAEE-3060 </t>
  </si>
  <si>
    <t>Table, Activity, Adj Ht, 30x60, Gray Edge</t>
  </si>
  <si>
    <t>Table, Activity, Adj Ht, 36x72</t>
  </si>
  <si>
    <t xml:space="preserve"> Dura T-WLAEE-3672 CUSTOM</t>
  </si>
  <si>
    <t>Table, Activity, Adj Ht, Kidney</t>
  </si>
  <si>
    <t>Dura WLAEE-4872K</t>
  </si>
  <si>
    <t>Jonti-Craft</t>
  </si>
  <si>
    <t>Play Kitchen - Refrigerator, Sink and Stove</t>
  </si>
  <si>
    <t>2440JC, 2439JC, 2438JC</t>
  </si>
  <si>
    <t>Community Playthings</t>
  </si>
  <si>
    <t>Painting Easel, Mobile</t>
  </si>
  <si>
    <t>H500</t>
  </si>
  <si>
    <t>Puppet Theater</t>
  </si>
  <si>
    <t>7202JC</t>
  </si>
  <si>
    <t>Kaplan</t>
  </si>
  <si>
    <t>Play Kitchen Table, 22"H</t>
  </si>
  <si>
    <t>87029-20</t>
  </si>
  <si>
    <t>Pick a Book Stand</t>
  </si>
  <si>
    <t>3514JC</t>
  </si>
  <si>
    <t>Wooden Block Set</t>
  </si>
  <si>
    <t>0262JC</t>
  </si>
  <si>
    <t>Block Shelf</t>
  </si>
  <si>
    <t>0358JC</t>
  </si>
  <si>
    <t>Lakeshore Learning</t>
  </si>
  <si>
    <t>Listening Center Storage Unit</t>
  </si>
  <si>
    <t>GG819</t>
  </si>
  <si>
    <t>Student, Activity, Bookcase</t>
  </si>
  <si>
    <t xml:space="preserve">0792JC  </t>
  </si>
  <si>
    <t>Haskell</t>
  </si>
  <si>
    <t>Presentation Podium, Multimedia Cart</t>
  </si>
  <si>
    <t>Fuzion with laptop storage, tablet holder and bottle caddy</t>
  </si>
  <si>
    <t>Top:  D92-60 Dove Gray with matching 3mm PVC Edge; Base:  Platinum</t>
  </si>
  <si>
    <t>Sit-On-It</t>
  </si>
  <si>
    <t>Chair, Side, Arms, Uph. Seat &amp; Back, Casters</t>
  </si>
  <si>
    <t>InFlex, 974-UP-FC8-A121-C12-SC8</t>
  </si>
  <si>
    <t>Plastic Seat &amp; Back: Slate; Frame:  Slate; Upholstered Seat &amp; Back:  Venice, "Mainstream"</t>
  </si>
  <si>
    <t>Chair, Side, Armless, Stackable</t>
  </si>
  <si>
    <t>InFlex, 971-A0-FC8-G12-SC15</t>
  </si>
  <si>
    <t xml:space="preserve">Seat &amp; Back:  Lagoon; Frame:  Slate  </t>
  </si>
  <si>
    <t>Chair, Side, Arms, Uph. Seat &amp; Back, Stackable</t>
  </si>
  <si>
    <t>InFlex, 974-UP-FC8-A121-G12-SC8</t>
  </si>
  <si>
    <t>Plastic Seat &amp; Back: Slate; Frame:  Slate; Upholstered Seat &amp; Back:  Venice, "Milestone"</t>
  </si>
  <si>
    <t>Chair, Task, Arms, Mid Back</t>
  </si>
  <si>
    <t>Focus 5622-B1-LB1-T-Z1-A92-B0-C15-MC2</t>
  </si>
  <si>
    <t xml:space="preserve">Upholstered Seat: Venice, Mainstream; Frame/ Arms:  Black; Mesh Back:  Slate </t>
  </si>
  <si>
    <t>InFlex Task Chair</t>
  </si>
  <si>
    <t>Chair, Teacher, Armless, Uphl. Seat, Hrd. Flr. Cstr.</t>
  </si>
  <si>
    <t xml:space="preserve"> 973B-US-FC8-A0-C14-SC8</t>
  </si>
  <si>
    <t>Plastic Seat: Slate; Frame:  Slate; Upholstered Seat:  Venice, "Milestone"</t>
  </si>
  <si>
    <t>Great Openings</t>
  </si>
  <si>
    <t>Desk, 30x66, Double Pedestals</t>
  </si>
  <si>
    <t>Trace</t>
  </si>
  <si>
    <t>Top &amp; 3MM Edge: WCWC Wild Cherry; Metal Base:  HM 0744 Metallic Champagne</t>
  </si>
  <si>
    <t>DeskDesk, D-Top, Credenza, BBF-FF Peds</t>
  </si>
  <si>
    <t>Surfaceworks; Great Openings</t>
  </si>
  <si>
    <t>Desk, Teacher, BBF Pedestal, Mobile</t>
  </si>
  <si>
    <t xml:space="preserve">FDC.R.2454 C-Leg; Trace 2111 </t>
  </si>
  <si>
    <t>Top: Wilsonart Grey Mesh 4877-38 with matching 3MM Edgeband; Table Base 431 Metallic; Pedestal Haworth 2Y9P Silver Metallic</t>
  </si>
  <si>
    <t>AmTab</t>
  </si>
  <si>
    <t>Table, Rectangular, 30x60</t>
  </si>
  <si>
    <t>LT305D</t>
  </si>
  <si>
    <t>Top:   Wilsonart 7054-60 Wild Cherry with matching Edgeband; Base:  354 Medium Tone</t>
  </si>
  <si>
    <t>Table, Rectangular, 36x72</t>
  </si>
  <si>
    <t>LT3660A</t>
  </si>
  <si>
    <t>Bookcase, 2 Shelf (1 Adj), 30W</t>
  </si>
  <si>
    <t>GBS-3028</t>
  </si>
  <si>
    <t>HM 0744 Metallic Champagne</t>
  </si>
  <si>
    <t>Bookcase, 2 Shelf (1 Adj), 36W</t>
  </si>
  <si>
    <t>GBS-3628</t>
  </si>
  <si>
    <t>Bookcase, 6 Shelf (5 Adj), 36W</t>
  </si>
  <si>
    <t>GBS-3677</t>
  </si>
  <si>
    <t>Haworth 2Y9P Silver Metallic</t>
  </si>
  <si>
    <t xml:space="preserve">File, Lateral, 2 Drawer, 30" </t>
  </si>
  <si>
    <t>RG-A-C301</t>
  </si>
  <si>
    <t xml:space="preserve">File, Lateral, 2 Drawer, 36" </t>
  </si>
  <si>
    <t>RG-A-C401</t>
  </si>
  <si>
    <t xml:space="preserve">File, Lateral, 4 Drawer, 30" </t>
  </si>
  <si>
    <t>RG-A-C903</t>
  </si>
  <si>
    <t xml:space="preserve">File, Lateral, 4 Drawer, 36" </t>
  </si>
  <si>
    <t>RG-A-D103</t>
  </si>
  <si>
    <t>File, Vertical, 3 Drawer, BBF Mobile</t>
  </si>
  <si>
    <t>Trace, EL2111</t>
  </si>
  <si>
    <t>Cabinet, 2 Door, Adj. Shelves, Lockable, 36"W</t>
  </si>
  <si>
    <t>Trace C-A-V8F3</t>
  </si>
  <si>
    <t>Art Table, 42" x 72", Phenolic Top</t>
  </si>
  <si>
    <t>DHABB-4247</t>
  </si>
  <si>
    <t>National Public Seating</t>
  </si>
  <si>
    <t>Chair, Stacking</t>
  </si>
  <si>
    <t>8800s</t>
  </si>
  <si>
    <t>Seat and Back: Regatta; Frame: Chrome</t>
  </si>
  <si>
    <t>Cafeteria</t>
  </si>
  <si>
    <t>Cafeteria Table, Folding, 12 Stools, 30x144</t>
  </si>
  <si>
    <t>MST1212</t>
  </si>
  <si>
    <t xml:space="preserve">Top:  Fusion Maple #7909-60 with Shadow Gray #128 Edge;  Comfort Stools:  Shadow Gray #128 Tops with Green Apple #126 Accent Guards; Caster Thread:  Shadow Gray #128; Frame:  Silver </t>
  </si>
  <si>
    <t>Cafeteria Table, ADA, Folding, 8 Stools, 30x144</t>
  </si>
  <si>
    <t>MST1212 4 ada locations</t>
  </si>
  <si>
    <t>Media Technologies</t>
  </si>
  <si>
    <t>Shelving, Library, Double sided, Mobile, 12" Shelf, 36x48</t>
  </si>
  <si>
    <t>Bookmark V21-4824-MOB</t>
  </si>
  <si>
    <t>Sr30 Silver Riftwood on Oak</t>
  </si>
  <si>
    <t>SAFCO</t>
  </si>
  <si>
    <t>Book Truck, Double Sided</t>
  </si>
  <si>
    <t>5357SA</t>
  </si>
  <si>
    <t>Paint Finish: Sand</t>
  </si>
  <si>
    <t>Brodart</t>
  </si>
  <si>
    <t>Book Truck, Depressible</t>
  </si>
  <si>
    <t>60 914 000</t>
  </si>
  <si>
    <t>Solar Oak</t>
  </si>
  <si>
    <t>Octagonal Display with Riser</t>
  </si>
  <si>
    <t>B4848OCT</t>
  </si>
  <si>
    <t>Laminate Top:  6413 NG; Wood Finish:  SR30 Silver Riftwood</t>
  </si>
  <si>
    <t xml:space="preserve">Sterilite </t>
  </si>
  <si>
    <t>Carts, Set of 2, 3-Drawer, Plastic</t>
  </si>
  <si>
    <t>28308- 3 Drawer Cart, and Black Casters, 2-Pack</t>
  </si>
  <si>
    <t>White/ Clear</t>
  </si>
  <si>
    <t>Table, Library, 36x72</t>
  </si>
  <si>
    <t>Malibu MBS-J3672-29</t>
  </si>
  <si>
    <t>Top: White Drops 8824-58; Edge:  Oak SR30 Silver Riftwood; Base: Silver 809 (G1)</t>
  </si>
  <si>
    <t>Moore Co.</t>
  </si>
  <si>
    <t>Room Divider, Marker board, Mobile, 48x72</t>
  </si>
  <si>
    <t>661AD-HH</t>
  </si>
  <si>
    <t>Lakeshore Learning Materials</t>
  </si>
  <si>
    <t>LAKESHORE</t>
  </si>
  <si>
    <t>Area Rug, 6'x8'</t>
  </si>
  <si>
    <t>LC451</t>
  </si>
  <si>
    <t>Earth's Bounty 7636</t>
  </si>
  <si>
    <t>Shain Solutions</t>
  </si>
  <si>
    <t>Cart, Demonstration, Mobile</t>
  </si>
  <si>
    <t>DC-2436C</t>
  </si>
  <si>
    <t>Wenger</t>
  </si>
  <si>
    <t>Music Chair</t>
  </si>
  <si>
    <t>0930000 Student Chair</t>
  </si>
  <si>
    <t>Black</t>
  </si>
  <si>
    <t>Walker-McGuire</t>
  </si>
  <si>
    <t>Recovery Couch</t>
  </si>
  <si>
    <t>wmc-8004 and 9004</t>
  </si>
  <si>
    <t>Blue Urethane with Natural legs</t>
  </si>
  <si>
    <t>School Health Supply</t>
  </si>
  <si>
    <t>Side Table Cart, Nurse</t>
  </si>
  <si>
    <t>24146</t>
  </si>
  <si>
    <t>Almond White</t>
  </si>
  <si>
    <t>Global Industrial</t>
  </si>
  <si>
    <t>Medicine Cabinet, 2-Locks</t>
  </si>
  <si>
    <t>B250391</t>
  </si>
  <si>
    <t>Medicine Cabinet, One Shelf</t>
  </si>
  <si>
    <t>B250388</t>
  </si>
  <si>
    <t>Stokke</t>
  </si>
  <si>
    <t>Height Adjustable Wooden High Chair</t>
  </si>
  <si>
    <t>Tripp Trapp Chair</t>
  </si>
  <si>
    <t>Natural</t>
  </si>
  <si>
    <t>25 Cubby Unit, with Clear Bins</t>
  </si>
  <si>
    <t>04260JC</t>
  </si>
  <si>
    <t>Kindergarten Storage Unit, Clear Bins</t>
  </si>
  <si>
    <t>07170JC</t>
  </si>
  <si>
    <t>Table, Sand &amp; Water with Cover</t>
  </si>
  <si>
    <t>0285JC</t>
  </si>
  <si>
    <t>Chair, Side, Arms, Uph. Seat, Stackable</t>
  </si>
  <si>
    <t>InFlex, 974-US-FC8-A121-G12-SC8</t>
  </si>
  <si>
    <t>Chair, Side, Armless, Uph. Seat, Stackable</t>
  </si>
  <si>
    <t>InFlex, 971-US-FC8-A0-G12-SC8</t>
  </si>
  <si>
    <t>Chair, Task, Arms, High Back, Hrd. Flr. Cstr.</t>
  </si>
  <si>
    <t>Focus 5623-B1-LB1-T-Z1-A92-B0-C14-MC2</t>
  </si>
  <si>
    <t>Chair,  Task, Arms, Mid Back, Hrd. Flr. Cstr.</t>
  </si>
  <si>
    <t>Focus 5622-B1-LB1-T-Z1-A92-B0-C14-MC2</t>
  </si>
  <si>
    <t>Student Chair, 4-Leg, 14" SH</t>
  </si>
  <si>
    <t>C-SM-14-PC</t>
  </si>
  <si>
    <t>Student Chair, 4-Leg, 16" SH</t>
  </si>
  <si>
    <t>C-SM-16-PC</t>
  </si>
  <si>
    <t>Student Chair, 4-Leg 18" SH</t>
  </si>
  <si>
    <t>C-SM-18-PC</t>
  </si>
  <si>
    <t>Area Rug, 8'x12'</t>
  </si>
  <si>
    <t>LC450</t>
  </si>
  <si>
    <t>Area Rug, 4'x6'</t>
  </si>
  <si>
    <t>LC142</t>
  </si>
  <si>
    <t>Copernicus</t>
  </si>
  <si>
    <t>Easel, K-1</t>
  </si>
  <si>
    <t xml:space="preserve">RC005 Classic Royal </t>
  </si>
  <si>
    <t>Step Up Stool</t>
  </si>
  <si>
    <t>0557JC</t>
  </si>
  <si>
    <t>TMI Systems Corporation</t>
  </si>
  <si>
    <t>Bookcase, 2 Shelf (1 Adj), 36W, PLAM- 30H</t>
  </si>
  <si>
    <t>B1050-3624</t>
  </si>
  <si>
    <t>Wilsonart Fusion Maple 7909-60.  Top shall have matching 3MM edgeband.</t>
  </si>
  <si>
    <t>Cubby Unit, 12 Compartments</t>
  </si>
  <si>
    <t>B1220</t>
  </si>
  <si>
    <t>Mail Unit, 24 Slots, Shelf</t>
  </si>
  <si>
    <t>B1820(Modified)</t>
  </si>
  <si>
    <t>Table, Activity, Round, Adj. Ht. 42"D</t>
  </si>
  <si>
    <t>Dura T-WLAEE-42-R</t>
  </si>
  <si>
    <t>Bookcase, 4 Shelf (3 Adj), 36W</t>
  </si>
  <si>
    <t>GBS-3651</t>
  </si>
  <si>
    <t xml:space="preserve">File, Lateral, 5 Drawer, 36" </t>
  </si>
  <si>
    <t>RG-A-D411</t>
  </si>
  <si>
    <t xml:space="preserve">File, Lateral, 2 Drawer, 42" </t>
  </si>
  <si>
    <t>RG-A-C501</t>
  </si>
  <si>
    <t>Bookcase, 5 Shelf (4 Adj), 42W</t>
  </si>
  <si>
    <t>GBS-4266</t>
  </si>
  <si>
    <t>Table, Rectangular, 30x48</t>
  </si>
  <si>
    <t xml:space="preserve">LT304 </t>
  </si>
  <si>
    <t xml:space="preserve">File, Lateral, 5 Drawer, 30" </t>
  </si>
  <si>
    <t>RG-A-D311</t>
  </si>
  <si>
    <t>Table, Rectangular, 24x48</t>
  </si>
  <si>
    <t>LT244</t>
  </si>
  <si>
    <t>Table, Activity, Adj Ht, 30x60, No Apron, Gray Edge</t>
  </si>
  <si>
    <t>Hercules HLEE-3060</t>
  </si>
  <si>
    <t>Table, Activity, Adj Ht, Kidney, No Apron</t>
  </si>
  <si>
    <t>Hercules HLEE-4872K</t>
  </si>
  <si>
    <t>KI</t>
  </si>
  <si>
    <t>Stool, Fixed Height, 18", Art</t>
  </si>
  <si>
    <t>618</t>
  </si>
  <si>
    <t>Frame: Warm Grey; Polyethylene Feet: Grey</t>
  </si>
  <si>
    <t>Area Rug w/ Squares</t>
  </si>
  <si>
    <t xml:space="preserve">A Place for Everyone PP309 </t>
  </si>
  <si>
    <t>Calming Colors</t>
  </si>
  <si>
    <t>Sound-Craft</t>
  </si>
  <si>
    <t>Lectern, Wood, with Sound System</t>
  </si>
  <si>
    <t>Club 600-0612; 600-982; 1209</t>
  </si>
  <si>
    <t>Natural Sapele</t>
  </si>
  <si>
    <t>Joy Carpets</t>
  </si>
  <si>
    <t>Area Rug, Music</t>
  </si>
  <si>
    <t>Note Worthy, Elementary 1462</t>
  </si>
  <si>
    <t>Student, Desk, Adj, 20x26, No Bookbox</t>
  </si>
  <si>
    <t>Study Top SDRD-2026</t>
  </si>
  <si>
    <t>Top: Sugar Maple; Frame:  Metallic</t>
  </si>
  <si>
    <t>Alpha Better</t>
  </si>
  <si>
    <t>Student, Desk, Stand-Up, No Bookbox</t>
  </si>
  <si>
    <t>1204GR - Premium Top</t>
  </si>
  <si>
    <t>Color: Phenolic Gray with Black Base</t>
  </si>
  <si>
    <t>Cabinet, 2 Door, Adj. Shelves, Lockable, 30"W</t>
  </si>
  <si>
    <t>Trace CG-A-10F2</t>
  </si>
  <si>
    <t>Student Chair, 4-Leg, 12" SH</t>
  </si>
  <si>
    <t>Wardrobe with Storage, Lockable, 36"W</t>
  </si>
  <si>
    <t>Trace DG-A-C272</t>
  </si>
  <si>
    <t>Shelving, Library, Mobile, Convex, 42"H</t>
  </si>
  <si>
    <t>Drift DFT-4218X-O-MOB</t>
  </si>
  <si>
    <t>Seating, Curved, Coordinates with 06.D2.4229</t>
  </si>
  <si>
    <t>FTC-60   (coordinates with Drift)</t>
  </si>
  <si>
    <t>Upholstery:  Fedora, Aegean 621-053; Feet:  Silver 809 (G1)</t>
  </si>
  <si>
    <t>Seating,Rect.,Coordinates with 06.DS.4229</t>
  </si>
  <si>
    <t>FTR-1836  Full Time</t>
  </si>
  <si>
    <t>Sterilite</t>
  </si>
  <si>
    <t xml:space="preserve">Pack of 6 Bins, Small </t>
  </si>
  <si>
    <t>1660</t>
  </si>
  <si>
    <t>White with Titanium Accent Handles</t>
  </si>
  <si>
    <t>Pack of 6 Bins, Medium</t>
  </si>
  <si>
    <t>1662</t>
  </si>
  <si>
    <t>Pack of 6 Bins, Large</t>
  </si>
  <si>
    <t>1664</t>
  </si>
  <si>
    <t>Easel, Upper Grades</t>
  </si>
  <si>
    <t>RC201 Basic</t>
  </si>
  <si>
    <t>Table, Activity, Adj Ht, Square</t>
  </si>
  <si>
    <t xml:space="preserve"> Dura T-WLAEE-3636 CUSTOM</t>
  </si>
  <si>
    <t>Best Rite</t>
  </si>
  <si>
    <t>Easel, Magnetic, Oak</t>
  </si>
  <si>
    <t>BTR372</t>
  </si>
  <si>
    <t>Oak Wood Finish</t>
  </si>
  <si>
    <t>Community Furniture</t>
  </si>
  <si>
    <t>Seating, Bench</t>
  </si>
  <si>
    <t>Americana 323C-O-BRW</t>
  </si>
  <si>
    <t>Wood Finish:  Oak, Brownie; Upholstery:  Grade C, Momentum, Beeline, Tidal</t>
  </si>
  <si>
    <t>File/ Storage Island with Tops</t>
  </si>
  <si>
    <t>(3) RG-C702 (3) CG-05F3 (1) TL37108</t>
  </si>
  <si>
    <t>Bookcase, 5 Shelf (4 Adj), 30W</t>
  </si>
  <si>
    <t>GBS-3066</t>
  </si>
  <si>
    <t xml:space="preserve">Desk, 30x60, Single Pedestal </t>
  </si>
  <si>
    <t>Bookcase, Double Sided, Mobile</t>
  </si>
  <si>
    <t>Student Chair, Rocker 16" SH</t>
  </si>
  <si>
    <t>BJ Industries</t>
  </si>
  <si>
    <t xml:space="preserve">Floor Seat, BackJack </t>
  </si>
  <si>
    <t>BackJack Regular BJIRE</t>
  </si>
  <si>
    <t>Tuff Duck Blue</t>
  </si>
  <si>
    <t>Nilo</t>
  </si>
  <si>
    <t>Lego Fliptop Playtable Table</t>
  </si>
  <si>
    <t>N34, No Holes (2) Block Mats</t>
  </si>
  <si>
    <t>Ottoman, Round</t>
  </si>
  <si>
    <t>FTD-36  Full Time</t>
  </si>
  <si>
    <t>Upholstery:  Fedora, Aquamarine 621-043; Feet:  Silver 809 (G1)</t>
  </si>
  <si>
    <t>Wardrobe with Storage, Lockable, 18"W</t>
  </si>
  <si>
    <t>Trace  LG-A-6SS7</t>
  </si>
  <si>
    <t>Easel, Literacy</t>
  </si>
  <si>
    <t>LLS100</t>
  </si>
  <si>
    <t>Wardrobe, Lockable, 36"W</t>
  </si>
  <si>
    <t>Trace Wardrobe V877</t>
  </si>
  <si>
    <t>Student Chair, Rocker 14" SH</t>
  </si>
  <si>
    <t>Area Rug, Art</t>
  </si>
  <si>
    <t>Bilingual Colors 1720</t>
  </si>
  <si>
    <t>Occasional Table, Wood/ Laminate</t>
  </si>
  <si>
    <t>Lincoln LI2424-20-L-OK1-BRW-B-T</t>
  </si>
  <si>
    <t>Oak (OK1) Brownie (BRW) with matching laminate top surface</t>
  </si>
  <si>
    <t>Set of 2 Chairs, Play Kitchen</t>
  </si>
  <si>
    <t>5912JC2</t>
  </si>
  <si>
    <t>Individual Workstations, KI Unite, 4-Cubicle Pod</t>
  </si>
  <si>
    <t>SEE ATTACHED DRAWINGS</t>
  </si>
  <si>
    <t>Fabric Panels: KI Grade 1, Prism, Sky; Laminate Worksurface: Kensington Maple CHIP-LAM-LKM; Trim Paint:  Starlight Silver Metallic CHIP-PNT-SX</t>
  </si>
  <si>
    <t>Table, Activity, Adj Ht, 24x36</t>
  </si>
  <si>
    <t>Dura T-WLAEE-2436</t>
  </si>
  <si>
    <t>Table, Activity, Half Moon</t>
  </si>
  <si>
    <t>Dura WLAEE-3672-K CUSTOM</t>
  </si>
  <si>
    <t>Table, Activity, Adj Ht, 30x60, Blue Edge</t>
  </si>
  <si>
    <t>Top:  Fusion Maple; Educational Edge:  Primary Blue; Upper leg and Insert:  Gray</t>
  </si>
  <si>
    <t>Table, Activity, Adj Ht, 30x60, Red Edge</t>
  </si>
  <si>
    <t>Top:  Fusion Maple; Educational Edge:  Primary Red; Upper leg and Insert:  Gray</t>
  </si>
  <si>
    <t>Table, Activity, Adj Ht, 30x60, Purple Edge</t>
  </si>
  <si>
    <t>Top:  Fusion Maple; Educational Edge:  Purple; Upper leg and Insert:  Gray</t>
  </si>
  <si>
    <t>Table, Activity, Adj Ht, 30x60, Tangerine Edge</t>
  </si>
  <si>
    <t>Top:  Fusion Maple; Educational Edge:  Tangerine; Upper leg and Insert:  Gray</t>
  </si>
  <si>
    <t>Table, Activity, Adj Ht, 30x60, Lime Edge</t>
  </si>
  <si>
    <t>Top:  Fusion Maple; Educational Edge:  Lime Green; Upper leg and Insert:  Gray</t>
  </si>
  <si>
    <t>Table, Activity, Adj Ht, 30x60, No Apron, Blue Edge</t>
  </si>
  <si>
    <t>Table, Activity, Adj Ht, 30x60, No Apron, Lime Edge</t>
  </si>
  <si>
    <t>Table, Activity, Adj Ht, 30x60, No Apron, Red Edge</t>
  </si>
  <si>
    <t>Table, Activity, Adj Ht, 30x60, No Apron, Purple Edge</t>
  </si>
  <si>
    <t>Table, Activity, Adj Ht, 30x60, No Apron, Tangerine Edge</t>
  </si>
  <si>
    <t>Chair, Side, Arms, Uph. Seat &amp; Back, Cpt. Casters</t>
  </si>
  <si>
    <t>InFlex, 974-UP-FC8-A121-C13-SC8</t>
  </si>
  <si>
    <t>Top:   Wilsonart 7909-60 Fusion Maple with matching Edgeband; Base:  354 Medium Tone</t>
  </si>
  <si>
    <t>File Counter with Top, Lateral, 2 Drawer, 72"</t>
  </si>
  <si>
    <t>(2) RG-A-C401 (1) TL1872</t>
  </si>
  <si>
    <t>Yogibo</t>
  </si>
  <si>
    <t>Beanbag Chair- Blue</t>
  </si>
  <si>
    <t>Mini</t>
  </si>
  <si>
    <t>Blue</t>
  </si>
  <si>
    <t>Beanbag Chair- Green</t>
  </si>
  <si>
    <t>Green</t>
  </si>
  <si>
    <t>Beanbag Chair- Turquoise</t>
  </si>
  <si>
    <t>Turquoise</t>
  </si>
  <si>
    <t>QBLOX-17</t>
  </si>
  <si>
    <t>Upholstery:  Fedora, Aegean 621-053</t>
  </si>
  <si>
    <t>Soft Seating, Ottoman, Square, Citron</t>
  </si>
  <si>
    <t>Upholstery:  Fedora, Citron 621-013</t>
  </si>
  <si>
    <t>Soft Seating, Ottoman, Square, Tangelo</t>
  </si>
  <si>
    <t>Upholstery:  Fedora, Tangelo 621-019</t>
  </si>
  <si>
    <t>Soft Seating, Ottoman, Round, Aegean</t>
  </si>
  <si>
    <t>CBLOX-17</t>
  </si>
  <si>
    <t>Soft Seating, Ottoman, Round, Citron</t>
  </si>
  <si>
    <t>Soft Seating, Ottoman, Round, Tangelo</t>
  </si>
  <si>
    <t>Stool, Fixed Height, 16", Nylon Glides</t>
  </si>
  <si>
    <t>ILST.16 SPECIAL</t>
  </si>
  <si>
    <t>AV</t>
  </si>
  <si>
    <t xml:space="preserve">Auditorium </t>
  </si>
  <si>
    <t xml:space="preserve">Art </t>
  </si>
  <si>
    <t xml:space="preserve">Kitchen\Cafeteria </t>
  </si>
  <si>
    <t xml:space="preserve">Administrative </t>
  </si>
  <si>
    <t xml:space="preserve">Custodial  </t>
  </si>
  <si>
    <t xml:space="preserve">Music </t>
  </si>
  <si>
    <t xml:space="preserve">Medical </t>
  </si>
  <si>
    <t xml:space="preserve">Gym  </t>
  </si>
  <si>
    <t>Hamilton Buhl</t>
  </si>
  <si>
    <t>Tennsco</t>
  </si>
  <si>
    <t>DEBCOR</t>
  </si>
  <si>
    <t>Nasco</t>
  </si>
  <si>
    <t>Cosco</t>
  </si>
  <si>
    <t>Advance</t>
  </si>
  <si>
    <t>Winco</t>
  </si>
  <si>
    <t>San Jamar</t>
  </si>
  <si>
    <t>Vollrath</t>
  </si>
  <si>
    <t>ABC</t>
  </si>
  <si>
    <t>Admiral Craft</t>
  </si>
  <si>
    <t>Update</t>
  </si>
  <si>
    <t>Rubbermaid Brute</t>
  </si>
  <si>
    <t>Cres-Cor</t>
  </si>
  <si>
    <t xml:space="preserve">Edlund </t>
  </si>
  <si>
    <t>Tablecraft</t>
  </si>
  <si>
    <t>Carlisle</t>
  </si>
  <si>
    <t>Edlund</t>
  </si>
  <si>
    <t>FMP</t>
  </si>
  <si>
    <t>Royal</t>
  </si>
  <si>
    <t>GBC</t>
  </si>
  <si>
    <t>Tamerica</t>
  </si>
  <si>
    <t>Cramer</t>
  </si>
  <si>
    <t xml:space="preserve">Hillyard </t>
  </si>
  <si>
    <t>Grainger</t>
  </si>
  <si>
    <t>Rubbermaid</t>
  </si>
  <si>
    <t>Impact</t>
  </si>
  <si>
    <t>Hillyard 5x24" Frame</t>
  </si>
  <si>
    <t>Unger</t>
  </si>
  <si>
    <t>Magliner</t>
  </si>
  <si>
    <t xml:space="preserve">Proteam </t>
  </si>
  <si>
    <t>Lynn Ladder</t>
  </si>
  <si>
    <t>Werner</t>
  </si>
  <si>
    <t>Tennant</t>
  </si>
  <si>
    <t>Nobles</t>
  </si>
  <si>
    <t>Hillyard</t>
  </si>
  <si>
    <t>Kaivac</t>
  </si>
  <si>
    <t>Genie</t>
  </si>
  <si>
    <t>Tough Guy</t>
  </si>
  <si>
    <t>Mi-TM</t>
  </si>
  <si>
    <t>Remo</t>
  </si>
  <si>
    <t>Latin Percussion</t>
  </si>
  <si>
    <t>Vic Firth</t>
  </si>
  <si>
    <t>Tree Works</t>
  </si>
  <si>
    <t>Studio 49</t>
  </si>
  <si>
    <t>Garaventa Lift</t>
  </si>
  <si>
    <t>Abilitations</t>
  </si>
  <si>
    <t>Southpaw</t>
  </si>
  <si>
    <t>eSpecial Needs</t>
  </si>
  <si>
    <t>Sportime</t>
  </si>
  <si>
    <t xml:space="preserve">Tumble forms </t>
  </si>
  <si>
    <t>Gymnic</t>
  </si>
  <si>
    <t>Gopher</t>
  </si>
  <si>
    <t>Flaghouse</t>
  </si>
  <si>
    <t>Original Toy Company</t>
  </si>
  <si>
    <t>School Specialty</t>
  </si>
  <si>
    <t>FitBall</t>
  </si>
  <si>
    <t>Autism Community Store</t>
  </si>
  <si>
    <t>Toledo Physical Education Supply</t>
  </si>
  <si>
    <t>S&amp;S Worldwide</t>
  </si>
  <si>
    <t>WB Manufacturing</t>
  </si>
  <si>
    <t>Southpaw Enterprises</t>
  </si>
  <si>
    <t>Aussie Pouch</t>
  </si>
  <si>
    <t xml:space="preserve">Angels </t>
  </si>
  <si>
    <t xml:space="preserve">Gressco by HABA </t>
  </si>
  <si>
    <t>Yamaha</t>
  </si>
  <si>
    <t>West Music</t>
  </si>
  <si>
    <t>Crown Percussion</t>
  </si>
  <si>
    <t>Rythm Band</t>
  </si>
  <si>
    <t>Sabian</t>
  </si>
  <si>
    <t>Meinl</t>
  </si>
  <si>
    <t>Kala Brand Music Co.</t>
  </si>
  <si>
    <t>Gelli Arts</t>
  </si>
  <si>
    <t>Beka</t>
  </si>
  <si>
    <t>Sax</t>
  </si>
  <si>
    <t>Schacht</t>
  </si>
  <si>
    <t>Dick Blick</t>
  </si>
  <si>
    <t>Lite Box</t>
  </si>
  <si>
    <t>Blick</t>
  </si>
  <si>
    <t>KEVA</t>
  </si>
  <si>
    <t>Pro Computing</t>
  </si>
  <si>
    <t>Tidmore</t>
  </si>
  <si>
    <t>Global</t>
  </si>
  <si>
    <t>Listening Center, 6 Person</t>
  </si>
  <si>
    <t>Stack Chair Caddy</t>
  </si>
  <si>
    <t>Steel Shelves, 36x18x84</t>
  </si>
  <si>
    <t>Steel Shelving, 36x24x84</t>
  </si>
  <si>
    <t xml:space="preserve">Ware Cart with Shelves </t>
  </si>
  <si>
    <t>Jumbo Back-to-Back Drying Rack</t>
  </si>
  <si>
    <t>Folding Step Stool, 2-Step</t>
  </si>
  <si>
    <t>Full Sheet Pan</t>
  </si>
  <si>
    <t>Half Sheet Pan</t>
  </si>
  <si>
    <t>Solid Basting Spoon, 13"</t>
  </si>
  <si>
    <t>Perforated Basting Spoon, 13"</t>
  </si>
  <si>
    <t>Pan Grabber</t>
  </si>
  <si>
    <t>Pizza Pan, 16"</t>
  </si>
  <si>
    <t>Elevator Riser, Full Size</t>
  </si>
  <si>
    <t>Third Hotel Pan, 2-1/2"D</t>
  </si>
  <si>
    <t>Adaptor Bars, 12"</t>
  </si>
  <si>
    <t>Adaptor Bars, 20-1/2"</t>
  </si>
  <si>
    <t>Full Hotel Pan, 2-1/2"D</t>
  </si>
  <si>
    <t>Half Hotel Pan, 2-1/2"D</t>
  </si>
  <si>
    <t>Half Long Pan, 2-1/2"D</t>
  </si>
  <si>
    <t>Half Long Pan, 4"D</t>
  </si>
  <si>
    <t>Spring Utility Tongs, 9-1/2"L</t>
  </si>
  <si>
    <t>Spring  Utility Tongs, 12"L</t>
  </si>
  <si>
    <t>Scoop</t>
  </si>
  <si>
    <t>Vegetable Peeler</t>
  </si>
  <si>
    <t>Full Perforated Pan, 2-1/2"D</t>
  </si>
  <si>
    <t>Full Perforated Pan, 4"D</t>
  </si>
  <si>
    <t>Half Perforated Pan, 2-1/2"D</t>
  </si>
  <si>
    <t>Mixing Bowl, 8 Quart</t>
  </si>
  <si>
    <t>Mixing Bowl, 13 Quart</t>
  </si>
  <si>
    <t>Trash Barrel</t>
  </si>
  <si>
    <t>Sheet Pan Rack</t>
  </si>
  <si>
    <t>Sauce Pan, 5-1/2 Qt.</t>
  </si>
  <si>
    <t>Sauce Pan, 7 Qt.</t>
  </si>
  <si>
    <t>Stock Pot, 40 Quart</t>
  </si>
  <si>
    <t>Scale, Oz.</t>
  </si>
  <si>
    <t>Piano Whip, 12"L</t>
  </si>
  <si>
    <t>Colander, 11 Quart</t>
  </si>
  <si>
    <t>Strainer, 11-3/4"</t>
  </si>
  <si>
    <t>Skimmer</t>
  </si>
  <si>
    <t>2oz Spoodle</t>
  </si>
  <si>
    <t>4oz Spoodle</t>
  </si>
  <si>
    <t>6oz Spoodle</t>
  </si>
  <si>
    <t>8oz Spoodle</t>
  </si>
  <si>
    <t>Measure, 2 Quart</t>
  </si>
  <si>
    <t>Tomato Shark Corer</t>
  </si>
  <si>
    <t>Scrub Brush</t>
  </si>
  <si>
    <t>Braizer, 15 Qt.</t>
  </si>
  <si>
    <t>Cutting Board Set/Stand</t>
  </si>
  <si>
    <t>Scale, Lb.</t>
  </si>
  <si>
    <t>Insta-Slice</t>
  </si>
  <si>
    <t>Paddle, 48"L</t>
  </si>
  <si>
    <t>Pail Opener</t>
  </si>
  <si>
    <t>Knife Rack</t>
  </si>
  <si>
    <t>Insta-Dice</t>
  </si>
  <si>
    <t>First Aid Kit</t>
  </si>
  <si>
    <t>Laminator</t>
  </si>
  <si>
    <t>Laminator Cart</t>
  </si>
  <si>
    <t>Library Stool</t>
  </si>
  <si>
    <t>Alum Telescoping Mop Handle</t>
  </si>
  <si>
    <t>Mop Bucket. Wringer, Yellow, Sidepress</t>
  </si>
  <si>
    <t>Caution Wet Floor Safety Sign</t>
  </si>
  <si>
    <t>Dust Pan</t>
  </si>
  <si>
    <t>LobbyMaster Plastic Lobby Dust Pan Combo</t>
  </si>
  <si>
    <t>Janitor Cart with Zippered Yellow Vinyl Bag</t>
  </si>
  <si>
    <t>Frame Mop Dust 5in. x 24in. Swivel Snap Quick Change</t>
  </si>
  <si>
    <t>Water Wand, 22"</t>
  </si>
  <si>
    <t>Hand Truck</t>
  </si>
  <si>
    <t>Backpack Vacuum w/Tool Kit</t>
  </si>
  <si>
    <t>Barricade Cone System, Caution, Eng/Sp/Fr</t>
  </si>
  <si>
    <t>Telescopic Lambswool Duster</t>
  </si>
  <si>
    <t>Frame Mop Dust 5in. x 36in. Swivel Snap Quick Change</t>
  </si>
  <si>
    <t>Platform Truck</t>
  </si>
  <si>
    <t>Step Ladder, 6'</t>
  </si>
  <si>
    <t>Step Ladder, 10'</t>
  </si>
  <si>
    <t>Extension Ladder, 24'</t>
  </si>
  <si>
    <t>Micro Rider Floor Scrubber, 32"</t>
  </si>
  <si>
    <t>Walk behind Scrubber</t>
  </si>
  <si>
    <t>Carpet Extractor</t>
  </si>
  <si>
    <t>Wet Dry Vacuum, 18 Gallon</t>
  </si>
  <si>
    <t>Air Mover</t>
  </si>
  <si>
    <t>HEPA Upright Vacuum</t>
  </si>
  <si>
    <t>No-Touch Cleaning System</t>
  </si>
  <si>
    <t>Aerial Lift</t>
  </si>
  <si>
    <t>Spreader - Ice Melt</t>
  </si>
  <si>
    <t>Wall Washing Kit</t>
  </si>
  <si>
    <t>Frame Mop Dust 5in. x 48in. Swivel Snap Quick Change</t>
  </si>
  <si>
    <t>Frame Mop Dust 5in. x 60in. Swivel Snap Quick Change</t>
  </si>
  <si>
    <t xml:space="preserve">Electric Pressure Washer </t>
  </si>
  <si>
    <t>Microfiber Dust Mop Pad, 24", Loop with Fringe</t>
  </si>
  <si>
    <t>Microfiber Dust Mop Pad, 36", Loop with Fringe</t>
  </si>
  <si>
    <t>Microfiber Dust Mop Pad, 48", Loop with Fringe</t>
  </si>
  <si>
    <t>Mop Dust Microfiber Fusion 5" X 60", White</t>
  </si>
  <si>
    <t>Key-Tuned  Tubano, Size 10</t>
  </si>
  <si>
    <t>Double Headed Tambourine</t>
  </si>
  <si>
    <t>Wood Block, High Pitch 16</t>
  </si>
  <si>
    <t>Wood Block, High Pitch 18</t>
  </si>
  <si>
    <t>Super Guiro</t>
  </si>
  <si>
    <t>Drum Mallets - Concert</t>
  </si>
  <si>
    <t>Bell Mallet Set</t>
  </si>
  <si>
    <t>Bell Tree-Chimes</t>
  </si>
  <si>
    <t>Orff Instrument - Set of Ten</t>
  </si>
  <si>
    <t>Portable Staff Board, Adjustable</t>
  </si>
  <si>
    <t>Rosewood Alto Daitonic Xylophone</t>
  </si>
  <si>
    <t>Music Stand</t>
  </si>
  <si>
    <t xml:space="preserve">Music Stand Cart </t>
  </si>
  <si>
    <t>Cart, Music Chair, Move &amp; Store</t>
  </si>
  <si>
    <t>Flip Forms</t>
  </si>
  <si>
    <t>Evacuation Chair and Storage Cabinet</t>
  </si>
  <si>
    <t>Suspension/Height Adjustment System</t>
  </si>
  <si>
    <t>Platform Swing</t>
  </si>
  <si>
    <t>Hanging Swing</t>
  </si>
  <si>
    <t>High Pressure Inflator</t>
  </si>
  <si>
    <t xml:space="preserve"> Positioning Roll with Anti-Microbial Protection - 36 x 12 inches</t>
  </si>
  <si>
    <t>Classroom Stability Ball/Ring Pack</t>
  </si>
  <si>
    <t>Inflatable Seating and Balance Cushion, 39 cm, Blue</t>
  </si>
  <si>
    <t>Sensory Ball - Set of 3</t>
  </si>
  <si>
    <t>Folding Mat 4x8 - 4 side Velcro</t>
  </si>
  <si>
    <t>Incline Mat</t>
  </si>
  <si>
    <t>Crawl Tunnel</t>
  </si>
  <si>
    <t>Scooter</t>
  </si>
  <si>
    <t>Balance Hemispheres - 6</t>
  </si>
  <si>
    <t>Trampoline with Handrail</t>
  </si>
  <si>
    <t>Balance Beam, Folding - 8'</t>
  </si>
  <si>
    <t>Therapy Ball - 30"</t>
  </si>
  <si>
    <t>Peanut Ball - 20"</t>
  </si>
  <si>
    <t>Sand-Filled Therapy Ball - 3.3lb</t>
  </si>
  <si>
    <t>Sand-Filled Therapy Ball - 4.4lb</t>
  </si>
  <si>
    <t>Therapy Ball - 22"</t>
  </si>
  <si>
    <t>Therapy Ball - 26"</t>
  </si>
  <si>
    <t>Crash Pad - 5'x5'</t>
  </si>
  <si>
    <t>Heavy Duty Hop Swing</t>
  </si>
  <si>
    <t>Positioning Roll with Anti-Microbial Protection - 48 x 14 inches</t>
  </si>
  <si>
    <t>Glider Bolster, Mini</t>
  </si>
  <si>
    <t>Molded Badminton Rackets, Set of 6 (6 Colors)</t>
  </si>
  <si>
    <t>River Stones, Set of 6</t>
  </si>
  <si>
    <t>Hilltops, Set of 5</t>
  </si>
  <si>
    <t>Slackline, 15m</t>
  </si>
  <si>
    <t>Super Soft Foam Bats, Set of 6</t>
  </si>
  <si>
    <t>Polyvinyl Throw Down Bases</t>
  </si>
  <si>
    <t>Ultra Bat, Set of 6</t>
  </si>
  <si>
    <t>Lite 80 Intermediate Basketballs, 6-Color Set</t>
  </si>
  <si>
    <t>Lite 80 Junior Basketballs, 6-Color Set</t>
  </si>
  <si>
    <t>Mesh Scrimmage Vest, Blue</t>
  </si>
  <si>
    <t>Traffic Cone, 18" Yellow</t>
  </si>
  <si>
    <t>Cone Folders, Set of 6 (6 Colors)</t>
  </si>
  <si>
    <t>Easy Reach Storage Cart</t>
  </si>
  <si>
    <t>Double Ball Rack</t>
  </si>
  <si>
    <t>Lollipop Paddles, Set of 6 ( 6 Colors)</t>
  </si>
  <si>
    <t>Ultra Deluxe Playground Balls, 6-Color Set</t>
  </si>
  <si>
    <t>5" Mini Playballs, 6-Color Set</t>
  </si>
  <si>
    <t>Shark Skin Softi, 6-Color Set</t>
  </si>
  <si>
    <t>Tachikara VolleyLite Training Volleyballs, Set of 6</t>
  </si>
  <si>
    <t>UCS Combo Box Set, 48x48</t>
  </si>
  <si>
    <t>UCS Combo Box Set, 36x36</t>
  </si>
  <si>
    <t>UCS Deluxe Folding Mat, 6x12, Blue</t>
  </si>
  <si>
    <t>UCS Deluxe Folding Mat, 6x12, Red</t>
  </si>
  <si>
    <t>Triple Flag, Quick Release, Small Blue</t>
  </si>
  <si>
    <t>Triple Flag, Quick Release, Medium Blue</t>
  </si>
  <si>
    <t>Storage, Music, 4 Compartment</t>
  </si>
  <si>
    <t>Storage, Music, 2 Compartment</t>
  </si>
  <si>
    <t>Ball Storage Rack Package, Wall Mounted</t>
  </si>
  <si>
    <t>Classroom, Trash Receptacle, 44 Quart</t>
  </si>
  <si>
    <t>Classroom, Recycling Receptacle, 28 1/8 Quart</t>
  </si>
  <si>
    <t>Seat Sack, 15"</t>
  </si>
  <si>
    <t>Classroom, Trash Receptacle, 23 Gallon</t>
  </si>
  <si>
    <t>Classroom, Recycling Receptacle, 23 Gallon</t>
  </si>
  <si>
    <t>Room Divider, Sound Sponge Package</t>
  </si>
  <si>
    <t>Storage Cabinet, Hanging, with 12 Clamps</t>
  </si>
  <si>
    <t>Triple Flag, Quick Release, Small Red</t>
  </si>
  <si>
    <t>Triple Flag, Quick Release, Small Yellow</t>
  </si>
  <si>
    <t>Triple Flag, Quick Release, Medium Red</t>
  </si>
  <si>
    <t>Triple Flag, Quick Release, Medium Yellow</t>
  </si>
  <si>
    <t>Mesh Scrimmage Vest, Green</t>
  </si>
  <si>
    <t>Mesh Scrimmage Vest, Neon Orange</t>
  </si>
  <si>
    <t>Mesh Scrimmage Vest, Yellow</t>
  </si>
  <si>
    <t>Mesh Scrimmage Vest, Purple</t>
  </si>
  <si>
    <t>Mesh Scrimmage Vest, Red</t>
  </si>
  <si>
    <t>Mesh Scrimmage Vest, Black</t>
  </si>
  <si>
    <t>Traffic Cone, 18" Purple</t>
  </si>
  <si>
    <t>Traffic Cone, 18" Green</t>
  </si>
  <si>
    <t>Traffic Cone, 18" Blue</t>
  </si>
  <si>
    <t>Wardrobe Cart, Lost and Found</t>
  </si>
  <si>
    <t>Upright Piano With Bench, Dolly and Cover</t>
  </si>
  <si>
    <t>Cowbell</t>
  </si>
  <si>
    <t>Two-Tone Block</t>
  </si>
  <si>
    <t>Cabasa</t>
  </si>
  <si>
    <t>Bongo</t>
  </si>
  <si>
    <t>Tambourine</t>
  </si>
  <si>
    <t>Rattle Box</t>
  </si>
  <si>
    <t>Sound Shapes</t>
  </si>
  <si>
    <t>Mini Maracas</t>
  </si>
  <si>
    <t>Pro Maracas</t>
  </si>
  <si>
    <t>Large Mallet - Pair</t>
  </si>
  <si>
    <t>Medium Density Rubber Mallets</t>
  </si>
  <si>
    <t xml:space="preserve">Soft Rubber Mallets -Pair </t>
  </si>
  <si>
    <t>8" Wood Mallets - Pair</t>
  </si>
  <si>
    <t>Thunder Sheet</t>
  </si>
  <si>
    <t>Gong/Tam Tam Stand Standard</t>
  </si>
  <si>
    <t>Aqua Blue Waterman Soprano Composite Ukulele Makala</t>
  </si>
  <si>
    <t>Printing Plates, Student Class Pack of 10, 5"x5"</t>
  </si>
  <si>
    <t>Rigid Heddle Loom</t>
  </si>
  <si>
    <t>Single-Sided Self-Portrait Mirror</t>
  </si>
  <si>
    <t>School Loom</t>
  </si>
  <si>
    <t>Flat Hardwood Shuttles, 9"</t>
  </si>
  <si>
    <t>Flat Hardwood Shuttles, 16"</t>
  </si>
  <si>
    <t>Single End Tapestry Beater</t>
  </si>
  <si>
    <t>906 Etching Press</t>
  </si>
  <si>
    <t>Phenolic Bed Plate and Blanket</t>
  </si>
  <si>
    <t>Wool Catcher Blanket for 906, 1/16" Thick</t>
  </si>
  <si>
    <t>Wool Pusher Blanket for 906, 1/8" Thick</t>
  </si>
  <si>
    <t>Light Box</t>
  </si>
  <si>
    <t>Wooden Rolling Pin, 12"</t>
  </si>
  <si>
    <t>Skeleton, with Stand</t>
  </si>
  <si>
    <t>KEVA 1000 Set</t>
  </si>
  <si>
    <t>KEVA Balls, 4-Pack</t>
  </si>
  <si>
    <t>KEVA Brain builders, Junior</t>
  </si>
  <si>
    <t>Justand Tall, for iPad</t>
  </si>
  <si>
    <t>Rollaway Rackaway- 60 Shelf</t>
  </si>
  <si>
    <t>Seat Sacks, 19"</t>
  </si>
  <si>
    <t>Flag, with Pole, US</t>
  </si>
  <si>
    <t>Flag, with Pole, MA</t>
  </si>
  <si>
    <t>Table, Work, 60 x 30, Maple Top w/ Steel Base</t>
  </si>
  <si>
    <t>Step Stool, 3-Step</t>
  </si>
  <si>
    <t>32 Gallon Container</t>
  </si>
  <si>
    <t>Lid, 32 Gallon Container</t>
  </si>
  <si>
    <t xml:space="preserve">Dolly, 32 Gallon Container </t>
  </si>
  <si>
    <t>LCP/CD385/906</t>
  </si>
  <si>
    <t>DY87</t>
  </si>
  <si>
    <t>Z Line,  6 shelves, with Nylon Feet Caps</t>
  </si>
  <si>
    <t>Z Line,  6 Shelves, with Nylon Feet Caps</t>
  </si>
  <si>
    <t xml:space="preserve">9605 Ware Truck </t>
  </si>
  <si>
    <t>9708414</t>
  </si>
  <si>
    <t>11565CLGG4</t>
  </si>
  <si>
    <t>18-8A-26</t>
  </si>
  <si>
    <t>18-8A-13</t>
  </si>
  <si>
    <t>BHOP-13</t>
  </si>
  <si>
    <t>BHPP-13</t>
  </si>
  <si>
    <t>803PG</t>
  </si>
  <si>
    <t>APZT-16</t>
  </si>
  <si>
    <t>19196</t>
  </si>
  <si>
    <t>Super Pan II 30322</t>
  </si>
  <si>
    <t>75012</t>
  </si>
  <si>
    <t>75020</t>
  </si>
  <si>
    <t>Super Pan II 30022</t>
  </si>
  <si>
    <t>Super Pan II 30222</t>
  </si>
  <si>
    <t>Super Pan II 30522</t>
  </si>
  <si>
    <t>Super Pan II 30542</t>
  </si>
  <si>
    <t>UT-9</t>
  </si>
  <si>
    <t>UT-12</t>
  </si>
  <si>
    <t>ASC-38</t>
  </si>
  <si>
    <t>GRP-65YP</t>
  </si>
  <si>
    <t>Super Pan II 30023</t>
  </si>
  <si>
    <t>Super Pan II 30043</t>
  </si>
  <si>
    <t>Super Pan II 30223</t>
  </si>
  <si>
    <t>MB-800</t>
  </si>
  <si>
    <t>MB-1300</t>
  </si>
  <si>
    <t>265500GRAY</t>
  </si>
  <si>
    <t>200-1841</t>
  </si>
  <si>
    <t>4345-1/2</t>
  </si>
  <si>
    <t>4347</t>
  </si>
  <si>
    <t>68640</t>
  </si>
  <si>
    <t>Premier SR-2</t>
  </si>
  <si>
    <t>PN-12</t>
  </si>
  <si>
    <t>68298</t>
  </si>
  <si>
    <t>1023</t>
  </si>
  <si>
    <t>SCF-6S</t>
  </si>
  <si>
    <t>FPS-2</t>
  </si>
  <si>
    <t>FPS-4</t>
  </si>
  <si>
    <t>FPS-6</t>
  </si>
  <si>
    <t>FPS-8</t>
  </si>
  <si>
    <t>AM-2</t>
  </si>
  <si>
    <t>TSC-4</t>
  </si>
  <si>
    <t>4050102</t>
  </si>
  <si>
    <t>68215</t>
  </si>
  <si>
    <t>CB1824KC/KLR-ST</t>
  </si>
  <si>
    <t>Premier SR-25</t>
  </si>
  <si>
    <t>15103</t>
  </si>
  <si>
    <t>MPD-48</t>
  </si>
  <si>
    <t>142-1441</t>
  </si>
  <si>
    <t>KR50</t>
  </si>
  <si>
    <t>15000</t>
  </si>
  <si>
    <t>FAK-50P</t>
  </si>
  <si>
    <t>1701720ez</t>
  </si>
  <si>
    <t>Laminating Workstation</t>
  </si>
  <si>
    <t>Kik-Step</t>
  </si>
  <si>
    <t>HIL52828</t>
  </si>
  <si>
    <t>2PYH4</t>
  </si>
  <si>
    <t>611277YW</t>
  </si>
  <si>
    <t>4212</t>
  </si>
  <si>
    <t>IMP2610</t>
  </si>
  <si>
    <t>FG617388 BLA</t>
  </si>
  <si>
    <t>HIL52815</t>
  </si>
  <si>
    <t>UNGMW550</t>
  </si>
  <si>
    <t>HMK419E11-N</t>
  </si>
  <si>
    <t>Super Coach Pro 10 HEPA Starter Bundle  #107304/107313/107315</t>
  </si>
  <si>
    <t>#RUB66287YW  (2units=1set)</t>
  </si>
  <si>
    <t>3105</t>
  </si>
  <si>
    <t>HIL52817</t>
  </si>
  <si>
    <t>PTK2448T1-Q</t>
  </si>
  <si>
    <t>FX206</t>
  </si>
  <si>
    <t>6210</t>
  </si>
  <si>
    <t>FGE24-2</t>
  </si>
  <si>
    <t>T7-800D With ecH20</t>
  </si>
  <si>
    <t>T300# With ecH20</t>
  </si>
  <si>
    <t>608352</t>
  </si>
  <si>
    <t>261750</t>
  </si>
  <si>
    <t>HIL56015</t>
  </si>
  <si>
    <t xml:space="preserve">ProForce 1500XP HEPA  </t>
  </si>
  <si>
    <t xml:space="preserve">2150 No-Touch Cleaning System  </t>
  </si>
  <si>
    <t>AWP-30S</t>
  </si>
  <si>
    <t>4XMR2</t>
  </si>
  <si>
    <t>2U656</t>
  </si>
  <si>
    <t>HIL52819</t>
  </si>
  <si>
    <t>HIL52821</t>
  </si>
  <si>
    <t>JP-1002-2ME1</t>
  </si>
  <si>
    <t>HIL20087</t>
  </si>
  <si>
    <t>HIL20088</t>
  </si>
  <si>
    <t>HIL20089</t>
  </si>
  <si>
    <t>HIL24304</t>
  </si>
  <si>
    <t>100 Series - Size 10" TU-1110-17</t>
  </si>
  <si>
    <t>CP389</t>
  </si>
  <si>
    <t>LPA210</t>
  </si>
  <si>
    <t>LPA211</t>
  </si>
  <si>
    <t>LP243</t>
  </si>
  <si>
    <t>BD1</t>
  </si>
  <si>
    <t>M141</t>
  </si>
  <si>
    <t>TRE35</t>
  </si>
  <si>
    <t>2000 Series WEST-8 Orff Set of 10</t>
  </si>
  <si>
    <t>174A300.62</t>
  </si>
  <si>
    <t>2000 Series AX 2000 Rosewood Alto Diatonic Xylophone</t>
  </si>
  <si>
    <t>82MS</t>
  </si>
  <si>
    <t>DYMS20</t>
  </si>
  <si>
    <t>127A661</t>
  </si>
  <si>
    <t>025D028</t>
  </si>
  <si>
    <t>Evacu-Trac CD7</t>
  </si>
  <si>
    <t>023721</t>
  </si>
  <si>
    <t>1800</t>
  </si>
  <si>
    <t>0145</t>
  </si>
  <si>
    <t>087966</t>
  </si>
  <si>
    <t xml:space="preserve">012293
</t>
  </si>
  <si>
    <t>PE08294E</t>
  </si>
  <si>
    <t>8911</t>
  </si>
  <si>
    <t>1300322</t>
  </si>
  <si>
    <t>85-572</t>
  </si>
  <si>
    <t>W2955</t>
  </si>
  <si>
    <t>006277</t>
  </si>
  <si>
    <t>11074</t>
  </si>
  <si>
    <t>12219</t>
  </si>
  <si>
    <t>59609</t>
  </si>
  <si>
    <t>Poly Enterprises 008021</t>
  </si>
  <si>
    <t>36009</t>
  </si>
  <si>
    <t>Peanut - 20" (50cm)</t>
  </si>
  <si>
    <t>Softmeds - Red</t>
  </si>
  <si>
    <t>Softmeds - Blue</t>
  </si>
  <si>
    <t>2677</t>
  </si>
  <si>
    <t>36008</t>
  </si>
  <si>
    <t>1501</t>
  </si>
  <si>
    <t>012295</t>
  </si>
  <si>
    <t>1007</t>
  </si>
  <si>
    <t>BR6N</t>
  </si>
  <si>
    <t>RS6</t>
  </si>
  <si>
    <t>G2121</t>
  </si>
  <si>
    <t>SL15</t>
  </si>
  <si>
    <t>BSB29</t>
  </si>
  <si>
    <t>PVB20</t>
  </si>
  <si>
    <t>UB30SET</t>
  </si>
  <si>
    <t>VL80ISET</t>
  </si>
  <si>
    <t>VL80JSET</t>
  </si>
  <si>
    <t>SV301B</t>
  </si>
  <si>
    <t>OS-656Y</t>
  </si>
  <si>
    <t>CFSET</t>
  </si>
  <si>
    <t xml:space="preserve"> 89-623
</t>
  </si>
  <si>
    <t>OS-BRC48</t>
  </si>
  <si>
    <t>62552</t>
  </si>
  <si>
    <t>UDPGSET</t>
  </si>
  <si>
    <t>MMSS</t>
  </si>
  <si>
    <t>SS6SET</t>
  </si>
  <si>
    <t>SVMNSET</t>
  </si>
  <si>
    <t>FT-CB48</t>
  </si>
  <si>
    <t>OS-CB36</t>
  </si>
  <si>
    <t>FT-140612V2</t>
  </si>
  <si>
    <t>TTBELTS-B</t>
  </si>
  <si>
    <t>TTBELTM-B</t>
  </si>
  <si>
    <t>M6130</t>
  </si>
  <si>
    <t>M4600</t>
  </si>
  <si>
    <t>See Spec</t>
  </si>
  <si>
    <t>MFDM60GN</t>
  </si>
  <si>
    <t>2956-73</t>
  </si>
  <si>
    <t>Classic- Medium 15"</t>
  </si>
  <si>
    <t>FG354000 GRAY</t>
  </si>
  <si>
    <t>FG354000 BLUE</t>
  </si>
  <si>
    <t>Sound Sponge Quiet Divider AB8451 SRP</t>
  </si>
  <si>
    <t>5041/ QTY (2) 50036</t>
  </si>
  <si>
    <t>TTBELTS-R</t>
  </si>
  <si>
    <t>TTBELTS-Y</t>
  </si>
  <si>
    <t>TTBELTM-R</t>
  </si>
  <si>
    <t>TTBELTM-Y</t>
  </si>
  <si>
    <t>SV301G</t>
  </si>
  <si>
    <t>SV301NO</t>
  </si>
  <si>
    <t>SV301Y</t>
  </si>
  <si>
    <t>SV301P</t>
  </si>
  <si>
    <t>SV301R</t>
  </si>
  <si>
    <t>SV301BK</t>
  </si>
  <si>
    <t>OS-656P</t>
  </si>
  <si>
    <t>OS-656G</t>
  </si>
  <si>
    <t>OS-656B</t>
  </si>
  <si>
    <t>125312</t>
  </si>
  <si>
    <t>P22</t>
  </si>
  <si>
    <t>200484</t>
  </si>
  <si>
    <t>203761</t>
  </si>
  <si>
    <t>204346</t>
  </si>
  <si>
    <t>200285</t>
  </si>
  <si>
    <t>205259</t>
  </si>
  <si>
    <t>201611</t>
  </si>
  <si>
    <t>205464</t>
  </si>
  <si>
    <t>200997</t>
  </si>
  <si>
    <t>261015</t>
  </si>
  <si>
    <t>261013</t>
  </si>
  <si>
    <t>261012</t>
  </si>
  <si>
    <t>RB2319</t>
  </si>
  <si>
    <t>RB2306</t>
  </si>
  <si>
    <t>53004</t>
  </si>
  <si>
    <t>TMGS</t>
  </si>
  <si>
    <t xml:space="preserve">KA-SWG-BL </t>
  </si>
  <si>
    <t>Blick-65019-1010</t>
  </si>
  <si>
    <t>1005549</t>
  </si>
  <si>
    <t>Blick 65011-0000</t>
  </si>
  <si>
    <t>Blick 65008-1095</t>
  </si>
  <si>
    <t>Blick 65008-1016</t>
  </si>
  <si>
    <t>Blick 65018-1020</t>
  </si>
  <si>
    <t>Blick 45013-0000</t>
  </si>
  <si>
    <t>Blick 45013-1026</t>
  </si>
  <si>
    <t>Blick 46901-1226</t>
  </si>
  <si>
    <t>Blick 46901-1026</t>
  </si>
  <si>
    <t>Blick 55305-1006</t>
  </si>
  <si>
    <t>30345-1010</t>
  </si>
  <si>
    <t>Blick 21620-1003</t>
  </si>
  <si>
    <t>Maple 1000</t>
  </si>
  <si>
    <t>Brain Builders Junior</t>
  </si>
  <si>
    <t>Brain Builders</t>
  </si>
  <si>
    <t>Justand Tall</t>
  </si>
  <si>
    <t>9707714</t>
  </si>
  <si>
    <t>Classic- Extra Large 19"</t>
  </si>
  <si>
    <t>864633</t>
  </si>
  <si>
    <t>(1) 023350/ (1) 023350</t>
  </si>
  <si>
    <t>T97183166</t>
  </si>
  <si>
    <t>11408PBLW2</t>
  </si>
  <si>
    <t>Brute 2632/ FG263200GRAY</t>
  </si>
  <si>
    <t>FG263100GRAY</t>
  </si>
  <si>
    <t>FG264000BLA</t>
  </si>
  <si>
    <t>Newton Public School</t>
  </si>
  <si>
    <t>Cabot Elementary School</t>
  </si>
  <si>
    <t>K-5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</si>
</sst>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409]#,##0.00\)"/>
    <numFmt numFmtId="166" formatCode="&quot;$&quot;#,##0.00_);\-&quot;$&quot;#,##0.00"/>
  </numFmts>
  <fonts count="29"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
      <sz val="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bottom/>
      <diagonal/>
    </border>
    <border>
      <left style="thin">
        <color indexed="64"/>
      </left>
      <right style="medium">
        <color indexed="64"/>
      </right>
      <top/>
      <bottom/>
      <diagonal/>
    </border>
  </borders>
  <cellStyleXfs count="2">
    <xf numFmtId="0" fontId="0" fillId="0" borderId="0"/>
    <xf numFmtId="44" fontId="22" fillId="0" borderId="0" applyFont="0" applyFill="0" applyBorder="0" applyAlignment="0" applyProtection="0"/>
  </cellStyleXfs>
  <cellXfs count="171">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8"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3" fillId="11" borderId="5" xfId="0"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0" borderId="0" xfId="0" applyFont="1" applyFill="1" applyBorder="1" applyAlignment="1">
      <alignment horizontal="center" vertical="center" wrapText="1"/>
    </xf>
    <xf numFmtId="0" fontId="10" fillId="0" borderId="0" xfId="0" applyFont="1" applyBorder="1"/>
    <xf numFmtId="0" fontId="10" fillId="0" borderId="0" xfId="0" applyFont="1" applyFill="1"/>
    <xf numFmtId="0" fontId="16" fillId="0" borderId="26" xfId="0" applyFont="1" applyBorder="1" applyAlignment="1">
      <alignment horizontal="lef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164" fontId="24" fillId="3" borderId="0" xfId="0" applyNumberFormat="1" applyFont="1" applyFill="1" applyBorder="1" applyAlignment="1">
      <alignment horizontal="right" vertical="top" wrapText="1"/>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1" xfId="0" applyFont="1" applyFill="1" applyBorder="1"/>
    <xf numFmtId="0" fontId="10" fillId="8" borderId="32" xfId="0" applyFont="1" applyFill="1" applyBorder="1"/>
    <xf numFmtId="0" fontId="13" fillId="4" borderId="30"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9" fillId="0" borderId="22" xfId="0" applyFont="1" applyFill="1" applyBorder="1" applyAlignment="1">
      <alignmen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49" fontId="0" fillId="0" borderId="0" xfId="0" applyNumberFormat="1" applyAlignment="1">
      <alignment vertical="top"/>
    </xf>
    <xf numFmtId="0" fontId="11" fillId="4" borderId="11" xfId="0" applyFont="1" applyFill="1" applyBorder="1" applyAlignment="1">
      <alignment horizontal="center" vertical="center" wrapText="1"/>
    </xf>
    <xf numFmtId="49" fontId="0" fillId="0" borderId="1" xfId="0" applyNumberFormat="1" applyBorder="1" applyAlignment="1">
      <alignment vertical="top"/>
    </xf>
    <xf numFmtId="0" fontId="0" fillId="0" borderId="1" xfId="0" applyBorder="1" applyAlignment="1">
      <alignment vertical="top"/>
    </xf>
    <xf numFmtId="166" fontId="0" fillId="0" borderId="1" xfId="0" applyNumberFormat="1" applyBorder="1" applyAlignment="1">
      <alignment vertical="top"/>
    </xf>
    <xf numFmtId="0" fontId="0" fillId="0" borderId="1" xfId="0" applyBorder="1"/>
    <xf numFmtId="49" fontId="0" fillId="0" borderId="1" xfId="0" applyNumberFormat="1" applyBorder="1" applyAlignment="1">
      <alignment vertical="top" wrapText="1"/>
    </xf>
    <xf numFmtId="0" fontId="0" fillId="0" borderId="1" xfId="0" applyBorder="1" applyAlignment="1">
      <alignment wrapText="1"/>
    </xf>
    <xf numFmtId="49" fontId="28" fillId="0" borderId="1" xfId="0" applyNumberFormat="1" applyFont="1" applyBorder="1" applyAlignment="1">
      <alignment horizontal="left" vertical="top" wrapText="1"/>
    </xf>
    <xf numFmtId="0" fontId="28" fillId="0" borderId="1" xfId="0" applyFont="1" applyBorder="1" applyAlignment="1">
      <alignment horizontal="left" vertical="top" wrapText="1"/>
    </xf>
    <xf numFmtId="0" fontId="11" fillId="7" borderId="11" xfId="0" applyFont="1" applyFill="1" applyBorder="1" applyAlignment="1">
      <alignment horizontal="center" vertical="center" wrapText="1"/>
    </xf>
    <xf numFmtId="0" fontId="13" fillId="7" borderId="11" xfId="0" applyNumberFormat="1" applyFont="1" applyFill="1" applyBorder="1" applyAlignment="1">
      <alignment horizontal="center" vertical="center" wrapText="1"/>
    </xf>
    <xf numFmtId="0" fontId="11" fillId="7" borderId="45" xfId="0" applyFont="1" applyFill="1" applyBorder="1" applyAlignment="1">
      <alignment horizontal="center" vertical="center" wrapText="1"/>
    </xf>
    <xf numFmtId="44" fontId="16" fillId="0" borderId="1" xfId="1" applyFont="1" applyBorder="1" applyAlignment="1">
      <alignment horizontal="left" vertical="top" wrapText="1"/>
    </xf>
    <xf numFmtId="164" fontId="0" fillId="0" borderId="0" xfId="0" applyNumberFormat="1"/>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14" fontId="16" fillId="3" borderId="8" xfId="0"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4"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right" vertical="top" wrapText="1"/>
    </xf>
    <xf numFmtId="164" fontId="25" fillId="3" borderId="28" xfId="0" applyNumberFormat="1" applyFont="1" applyFill="1" applyBorder="1" applyAlignment="1">
      <alignment horizontal="right" vertical="top" wrapText="1"/>
    </xf>
    <xf numFmtId="164" fontId="25" fillId="3" borderId="7" xfId="0" applyNumberFormat="1" applyFont="1" applyFill="1" applyBorder="1" applyAlignment="1">
      <alignment horizontal="right" vertical="top" wrapText="1"/>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1" fillId="10" borderId="36" xfId="0" applyFont="1" applyFill="1" applyBorder="1" applyAlignment="1">
      <alignment horizontal="center" vertical="center"/>
    </xf>
    <xf numFmtId="0" fontId="21" fillId="10" borderId="31" xfId="0" applyFont="1" applyFill="1" applyBorder="1" applyAlignment="1">
      <alignment horizontal="center" vertical="center"/>
    </xf>
    <xf numFmtId="0" fontId="17" fillId="5" borderId="37"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9" fillId="6" borderId="34" xfId="0" applyFont="1" applyFill="1" applyBorder="1" applyAlignment="1">
      <alignment vertical="top" wrapText="1"/>
    </xf>
    <xf numFmtId="0" fontId="9" fillId="6" borderId="35" xfId="0" applyFont="1" applyFill="1" applyBorder="1" applyAlignment="1">
      <alignment vertical="top" wrapText="1"/>
    </xf>
    <xf numFmtId="0" fontId="9" fillId="6" borderId="38" xfId="0" applyFont="1" applyFill="1" applyBorder="1" applyAlignment="1">
      <alignment vertical="top" wrapText="1"/>
    </xf>
    <xf numFmtId="0" fontId="11" fillId="4" borderId="43"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1" xfId="0" applyFont="1" applyBorder="1" applyAlignment="1">
      <alignment horizontal="left" vertical="top" wrapText="1"/>
    </xf>
    <xf numFmtId="0" fontId="9" fillId="8" borderId="31" xfId="0" applyFont="1" applyFill="1" applyBorder="1" applyAlignment="1">
      <alignment vertical="top" wrapText="1"/>
    </xf>
    <xf numFmtId="0" fontId="11" fillId="7" borderId="44"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6" fillId="3" borderId="8" xfId="0" applyFont="1" applyFill="1" applyBorder="1" applyAlignment="1">
      <alignment horizontal="center" vertical="top" wrapText="1"/>
    </xf>
    <xf numFmtId="0" fontId="16" fillId="3" borderId="1" xfId="0" applyFont="1" applyFill="1" applyBorder="1" applyAlignment="1">
      <alignment horizontal="center" vertical="top" wrapText="1"/>
    </xf>
  </cellXfs>
  <cellStyles count="2">
    <cellStyle name="Currency" xfId="1" builtinId="4"/>
    <cellStyle name="Normal" xfId="0" builtinId="0"/>
  </cellStyles>
  <dxfs count="5">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FCDCC2D-8D28-4A90-AD88-DCA091616F87}" name="Table20" displayName="Table20" ref="R3:T8" totalsRowShown="0" headerRowDxfId="4" dataDxfId="3">
  <autoFilter ref="R3:T8" xr:uid="{13D0EC48-7EED-46A5-A9A5-0325857AFB4B}"/>
  <tableColumns count="3">
    <tableColumn id="4" xr3:uid="{A9A457DA-FA99-45A3-9CB4-546EA5B04294}" name="Category" dataDxfId="2"/>
    <tableColumn id="1" xr3:uid="{F47A8B09-847E-4146-8C0A-83EC3AC6D667}" name="Product" dataDxfId="1"/>
    <tableColumn id="2" xr3:uid="{F036E5C5-A35A-46C6-8A1E-A5B7494277DF}" name="Total" dataDxfId="0">
      <calculatedColumnFormula>SUMIFS(O3:O337,A3:A337,"Admin",C3:C337,"Desks")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110" zoomScaleNormal="110" workbookViewId="0">
      <selection activeCell="F3" sqref="F3"/>
    </sheetView>
  </sheetViews>
  <sheetFormatPr defaultColWidth="22" defaultRowHeight="202.5" customHeight="1" x14ac:dyDescent="0.3"/>
  <cols>
    <col min="1" max="1" width="22" style="16"/>
    <col min="14" max="14" width="20.44140625" customWidth="1"/>
    <col min="15" max="15" width="14.4414062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96"/>
  <sheetViews>
    <sheetView view="pageLayout" zoomScale="77" zoomScaleNormal="85" zoomScalePageLayoutView="77" workbookViewId="0">
      <selection activeCell="D5" sqref="D5:D7"/>
    </sheetView>
  </sheetViews>
  <sheetFormatPr defaultColWidth="8.88671875"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4414062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44140625" customWidth="1"/>
    <col min="17" max="17" width="0.33203125" customWidth="1"/>
    <col min="18" max="18" width="47.44140625" customWidth="1"/>
    <col min="19" max="19" width="23.6640625" customWidth="1"/>
  </cols>
  <sheetData>
    <row r="1" spans="1:19 16328:16367" ht="66.75" customHeight="1" thickBot="1" x14ac:dyDescent="0.65">
      <c r="A1" s="18"/>
      <c r="B1" s="128" t="s">
        <v>140</v>
      </c>
      <c r="C1" s="129"/>
      <c r="D1" s="129"/>
      <c r="E1" s="129"/>
      <c r="F1" s="129"/>
      <c r="G1" s="129"/>
      <c r="H1" s="129"/>
      <c r="I1" s="129"/>
      <c r="J1" s="129"/>
      <c r="K1" s="129"/>
      <c r="L1" s="129"/>
      <c r="M1" s="129"/>
      <c r="N1" s="129"/>
      <c r="O1" s="129"/>
      <c r="P1" s="129"/>
      <c r="Q1" s="28"/>
      <c r="R1" s="20"/>
      <c r="S1" s="10"/>
    </row>
    <row r="2" spans="1:19 16328:16367" ht="57" customHeight="1" thickTop="1" x14ac:dyDescent="0.3">
      <c r="B2" s="130" t="s">
        <v>16</v>
      </c>
      <c r="C2" s="122"/>
      <c r="D2" s="122"/>
      <c r="E2" s="133"/>
      <c r="F2" s="122" t="s">
        <v>26</v>
      </c>
      <c r="G2" s="122"/>
      <c r="H2" s="133"/>
      <c r="I2" s="131" t="s">
        <v>23</v>
      </c>
      <c r="J2" s="132"/>
      <c r="K2" s="101"/>
      <c r="L2" s="122" t="s">
        <v>112</v>
      </c>
      <c r="M2" s="122"/>
      <c r="N2" s="122"/>
      <c r="O2" s="122"/>
      <c r="P2" s="122"/>
      <c r="Q2" s="123"/>
      <c r="R2" s="19"/>
    </row>
    <row r="3" spans="1:19 16328:16367" ht="44.25" customHeight="1" x14ac:dyDescent="0.3">
      <c r="B3" s="136" t="s">
        <v>8</v>
      </c>
      <c r="C3" s="137"/>
      <c r="D3" s="27" t="s">
        <v>1064</v>
      </c>
      <c r="E3" s="133"/>
      <c r="F3" s="140" t="s">
        <v>117</v>
      </c>
      <c r="G3" s="138">
        <f>SUM(Furniture!O3:O337)</f>
        <v>611447.29999999993</v>
      </c>
      <c r="H3" s="133"/>
      <c r="I3" s="30" t="s">
        <v>77</v>
      </c>
      <c r="J3" s="63">
        <v>2173.61</v>
      </c>
      <c r="K3" s="101"/>
      <c r="L3" s="108" t="s">
        <v>40</v>
      </c>
      <c r="M3" s="109"/>
      <c r="N3" s="109"/>
      <c r="O3" s="109"/>
      <c r="P3" s="62">
        <v>7487</v>
      </c>
      <c r="Q3" s="40"/>
    </row>
    <row r="4" spans="1:19 16328:16367" ht="42" customHeight="1" x14ac:dyDescent="0.3">
      <c r="B4" s="136" t="s">
        <v>14</v>
      </c>
      <c r="C4" s="137"/>
      <c r="D4" s="27" t="s">
        <v>1065</v>
      </c>
      <c r="E4" s="133"/>
      <c r="F4" s="141"/>
      <c r="G4" s="139"/>
      <c r="H4" s="133"/>
      <c r="I4" s="31" t="s">
        <v>67</v>
      </c>
      <c r="J4" s="64">
        <v>1504.35</v>
      </c>
      <c r="K4" s="101"/>
      <c r="L4" s="104" t="s">
        <v>41</v>
      </c>
      <c r="M4" s="105"/>
      <c r="N4" s="105"/>
      <c r="O4" s="98"/>
      <c r="P4" s="126">
        <v>14349.64</v>
      </c>
      <c r="Q4" s="68"/>
      <c r="R4" s="19"/>
    </row>
    <row r="5" spans="1:19 16328:16367" ht="32.25" customHeight="1" x14ac:dyDescent="0.3">
      <c r="B5" s="97" t="s">
        <v>15</v>
      </c>
      <c r="C5" s="98"/>
      <c r="D5" s="169" t="s">
        <v>1066</v>
      </c>
      <c r="E5" s="133"/>
      <c r="F5" s="31" t="s">
        <v>116</v>
      </c>
      <c r="G5" s="61">
        <v>213458.77</v>
      </c>
      <c r="H5" s="133"/>
      <c r="I5" s="31" t="s">
        <v>115</v>
      </c>
      <c r="J5" s="64">
        <v>16877.93</v>
      </c>
      <c r="K5" s="101"/>
      <c r="L5" s="106"/>
      <c r="M5" s="107"/>
      <c r="N5" s="107"/>
      <c r="O5" s="100"/>
      <c r="P5" s="127"/>
      <c r="Q5" s="37"/>
    </row>
    <row r="6" spans="1:19 16328:16367" ht="32.25" customHeight="1" x14ac:dyDescent="0.3">
      <c r="B6" s="99"/>
      <c r="C6" s="100"/>
      <c r="D6" s="111"/>
      <c r="E6" s="133"/>
      <c r="F6" s="32"/>
      <c r="G6" s="33"/>
      <c r="H6" s="133"/>
      <c r="I6" s="29" t="s">
        <v>45</v>
      </c>
      <c r="J6" s="64">
        <v>90446.68</v>
      </c>
      <c r="K6" s="101"/>
      <c r="L6" s="104" t="s">
        <v>42</v>
      </c>
      <c r="M6" s="105"/>
      <c r="N6" s="105"/>
      <c r="O6" s="98"/>
      <c r="P6" s="126">
        <v>4813.9799999999996</v>
      </c>
      <c r="Q6" s="38"/>
    </row>
    <row r="7" spans="1:19 16328:16367" ht="37.5" customHeight="1" x14ac:dyDescent="0.3">
      <c r="B7" s="136" t="s">
        <v>21</v>
      </c>
      <c r="C7" s="137"/>
      <c r="D7" s="170">
        <v>485</v>
      </c>
      <c r="E7" s="133"/>
      <c r="F7" s="34" t="s">
        <v>122</v>
      </c>
      <c r="G7" s="119">
        <v>17558.48</v>
      </c>
      <c r="H7" s="133"/>
      <c r="I7" s="30" t="s">
        <v>113</v>
      </c>
      <c r="J7" s="64">
        <v>17282.580000000002</v>
      </c>
      <c r="K7" s="101"/>
      <c r="L7" s="124"/>
      <c r="M7" s="125"/>
      <c r="N7" s="125"/>
      <c r="O7" s="113"/>
      <c r="P7" s="127"/>
      <c r="Q7" s="36"/>
    </row>
    <row r="8" spans="1:19 16328:16367" ht="37.5" customHeight="1" x14ac:dyDescent="0.3">
      <c r="B8" s="97" t="s">
        <v>121</v>
      </c>
      <c r="C8" s="98"/>
      <c r="D8" s="110">
        <v>43535</v>
      </c>
      <c r="E8" s="133"/>
      <c r="F8" s="34"/>
      <c r="G8" s="120"/>
      <c r="H8" s="133"/>
      <c r="I8" s="30" t="s">
        <v>114</v>
      </c>
      <c r="J8" s="64">
        <v>10468.530000000001</v>
      </c>
      <c r="K8" s="101"/>
      <c r="L8" s="104" t="s">
        <v>24</v>
      </c>
      <c r="M8" s="39"/>
      <c r="N8" s="39"/>
      <c r="O8" s="35"/>
      <c r="P8" s="126">
        <v>17820</v>
      </c>
      <c r="Q8" s="37"/>
    </row>
    <row r="9" spans="1:19 16328:16367" ht="56.25" customHeight="1" x14ac:dyDescent="0.3">
      <c r="B9" s="99"/>
      <c r="C9" s="100"/>
      <c r="D9" s="111"/>
      <c r="E9" s="133"/>
      <c r="F9" s="60"/>
      <c r="G9" s="121"/>
      <c r="H9" s="134"/>
      <c r="I9" s="30" t="s">
        <v>107</v>
      </c>
      <c r="J9" s="64">
        <f>Equipment!AC15</f>
        <v>0</v>
      </c>
      <c r="K9" s="101"/>
      <c r="L9" s="106"/>
      <c r="M9" s="14"/>
      <c r="N9" s="14"/>
      <c r="O9" s="14"/>
      <c r="P9" s="127"/>
      <c r="Q9" s="37"/>
    </row>
    <row r="10" spans="1:19 16328:16367" ht="37.5" customHeight="1" x14ac:dyDescent="0.3">
      <c r="B10" s="97" t="s">
        <v>142</v>
      </c>
      <c r="C10" s="98"/>
      <c r="D10" s="114">
        <v>43709</v>
      </c>
      <c r="E10" s="142"/>
      <c r="F10" s="140" t="s">
        <v>118</v>
      </c>
      <c r="G10" s="117">
        <f>(G5+G3+G7)</f>
        <v>842464.54999999993</v>
      </c>
      <c r="H10" s="134"/>
      <c r="I10" s="30" t="s">
        <v>80</v>
      </c>
      <c r="J10" s="64">
        <v>7910</v>
      </c>
      <c r="K10" s="102"/>
      <c r="L10" s="140" t="s">
        <v>25</v>
      </c>
      <c r="M10" s="9"/>
      <c r="N10" s="9"/>
      <c r="O10" s="9"/>
      <c r="P10" s="145">
        <v>2882</v>
      </c>
      <c r="Q10" s="38"/>
    </row>
    <row r="11" spans="1:19 16328:16367" ht="44.25" customHeight="1" x14ac:dyDescent="0.3">
      <c r="B11" s="112"/>
      <c r="C11" s="113"/>
      <c r="D11" s="115"/>
      <c r="E11" s="143"/>
      <c r="F11" s="144"/>
      <c r="G11" s="118"/>
      <c r="H11" s="135"/>
      <c r="I11" s="77" t="s">
        <v>147</v>
      </c>
      <c r="J11" s="79">
        <v>49236.61</v>
      </c>
      <c r="K11" s="103"/>
      <c r="L11" s="144"/>
      <c r="P11" s="146"/>
      <c r="Q11" s="68"/>
    </row>
    <row r="12" spans="1:19 16328:16367" ht="44.25" customHeight="1" x14ac:dyDescent="0.3">
      <c r="B12" s="99"/>
      <c r="C12" s="100"/>
      <c r="D12" s="116"/>
      <c r="E12" s="65"/>
      <c r="F12" s="141"/>
      <c r="G12" s="66"/>
      <c r="H12" s="65"/>
      <c r="I12" s="76" t="s">
        <v>64</v>
      </c>
      <c r="J12" s="78">
        <f>Equipment!AC12</f>
        <v>0</v>
      </c>
      <c r="K12" s="67"/>
      <c r="L12" s="141"/>
      <c r="P12" s="147"/>
      <c r="Q12" s="68"/>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G16" s="96"/>
      <c r="J16" s="96"/>
      <c r="XEH16" s="10"/>
    </row>
    <row r="17" spans="7:9 16362:16362" x14ac:dyDescent="0.3">
      <c r="G17" s="96"/>
      <c r="XEH17" s="10"/>
    </row>
    <row r="23" spans="7: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row r="94" spans="10:10" x14ac:dyDescent="0.3">
      <c r="J94" s="96">
        <f>SUM(J3:J93)</f>
        <v>195900.28999999998</v>
      </c>
    </row>
    <row r="96" spans="10:10" x14ac:dyDescent="0.3">
      <c r="J96" s="96">
        <f>G5-J94</f>
        <v>17558.48000000001</v>
      </c>
    </row>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T337"/>
  <sheetViews>
    <sheetView workbookViewId="0">
      <pane ySplit="2" topLeftCell="A3" activePane="bottomLeft" state="frozen"/>
      <selection pane="bottomLeft" activeCell="O3" sqref="O3:O157"/>
    </sheetView>
  </sheetViews>
  <sheetFormatPr defaultColWidth="9.109375" defaultRowHeight="13.8" x14ac:dyDescent="0.25"/>
  <cols>
    <col min="1" max="1" width="9.109375" style="21"/>
    <col min="2" max="2" width="13.88671875" style="21" customWidth="1"/>
    <col min="3" max="3" width="9.109375" style="21"/>
    <col min="4" max="4" width="4.44140625" style="21" customWidth="1"/>
    <col min="5" max="5" width="9.109375" style="21"/>
    <col min="6" max="6" width="33.88671875" style="21" customWidth="1"/>
    <col min="7" max="7" width="27.6640625" style="21" customWidth="1"/>
    <col min="8" max="8" width="9.109375" style="21"/>
    <col min="9" max="9" width="17.44140625" style="21" customWidth="1"/>
    <col min="10" max="10" width="41.33203125" style="21" customWidth="1"/>
    <col min="11" max="11" width="22.33203125" style="21" customWidth="1"/>
    <col min="12" max="12" width="19.33203125" style="21" customWidth="1"/>
    <col min="13" max="13" width="13.44140625" style="21" customWidth="1"/>
    <col min="14" max="14" width="15.33203125" style="21" customWidth="1"/>
    <col min="15" max="15" width="15.6640625" style="21" bestFit="1" customWidth="1"/>
    <col min="16" max="16" width="14.44140625" style="21" bestFit="1" customWidth="1"/>
    <col min="17" max="17" width="26.109375" style="21" customWidth="1"/>
    <col min="18" max="18" width="16.44140625" style="21" hidden="1" customWidth="1"/>
    <col min="19" max="19" width="11.44140625" style="21" hidden="1" customWidth="1"/>
    <col min="20" max="20" width="15.88671875" style="21" hidden="1" customWidth="1"/>
    <col min="21" max="16384" width="9.109375" style="21"/>
  </cols>
  <sheetData>
    <row r="1" spans="1:20" ht="39" customHeight="1" thickBot="1" x14ac:dyDescent="0.3">
      <c r="A1" s="152" t="s">
        <v>32</v>
      </c>
      <c r="B1" s="153"/>
      <c r="C1" s="153"/>
      <c r="D1" s="153"/>
      <c r="E1" s="153"/>
      <c r="F1" s="153"/>
      <c r="G1" s="153"/>
      <c r="H1" s="153"/>
      <c r="I1" s="153"/>
      <c r="J1" s="153"/>
      <c r="K1" s="153"/>
      <c r="L1" s="153"/>
      <c r="M1" s="153"/>
      <c r="N1" s="153"/>
      <c r="O1" s="153"/>
      <c r="P1" s="154"/>
      <c r="Q1" s="75"/>
    </row>
    <row r="2" spans="1:20" ht="114" customHeight="1" thickTop="1" thickBot="1" x14ac:dyDescent="0.3">
      <c r="A2" s="155" t="s">
        <v>134</v>
      </c>
      <c r="B2" s="156"/>
      <c r="C2" s="157" t="s">
        <v>135</v>
      </c>
      <c r="D2" s="156"/>
      <c r="E2" s="158" t="s">
        <v>149</v>
      </c>
      <c r="F2" s="159"/>
      <c r="G2" s="83" t="s">
        <v>127</v>
      </c>
      <c r="H2" s="158" t="s">
        <v>136</v>
      </c>
      <c r="I2" s="159"/>
      <c r="J2" s="83" t="s">
        <v>128</v>
      </c>
      <c r="K2" s="83" t="s">
        <v>129</v>
      </c>
      <c r="L2" s="83" t="s">
        <v>144</v>
      </c>
      <c r="M2" s="83" t="s">
        <v>130</v>
      </c>
      <c r="N2" s="83" t="s">
        <v>131</v>
      </c>
      <c r="O2" s="73" t="s">
        <v>132</v>
      </c>
      <c r="P2" s="74" t="s">
        <v>133</v>
      </c>
      <c r="Q2" s="56"/>
    </row>
    <row r="3" spans="1:20" ht="45" customHeight="1" x14ac:dyDescent="0.25">
      <c r="A3" s="82" t="s">
        <v>150</v>
      </c>
      <c r="B3" s="82"/>
      <c r="C3" s="82" t="s">
        <v>5</v>
      </c>
      <c r="D3" s="82"/>
      <c r="E3" s="84" t="s">
        <v>151</v>
      </c>
      <c r="F3" s="84"/>
      <c r="G3" s="84" t="s">
        <v>152</v>
      </c>
      <c r="H3" s="84" t="s">
        <v>153</v>
      </c>
      <c r="I3" s="84"/>
      <c r="J3" s="88" t="s">
        <v>154</v>
      </c>
      <c r="K3" s="88" t="s">
        <v>155</v>
      </c>
      <c r="L3" s="90" t="s">
        <v>156</v>
      </c>
      <c r="M3" s="85">
        <v>211</v>
      </c>
      <c r="N3" s="86">
        <v>74.989999999999995</v>
      </c>
      <c r="O3" s="69">
        <f>$M3*$N3</f>
        <v>15822.89</v>
      </c>
      <c r="P3" s="81" t="s">
        <v>3</v>
      </c>
      <c r="Q3" s="51"/>
      <c r="R3" s="21" t="s">
        <v>29</v>
      </c>
      <c r="S3" s="21" t="s">
        <v>44</v>
      </c>
      <c r="T3" s="21" t="s">
        <v>71</v>
      </c>
    </row>
    <row r="4" spans="1:20" ht="45" customHeight="1" x14ac:dyDescent="0.25">
      <c r="A4" s="82" t="s">
        <v>150</v>
      </c>
      <c r="B4" s="82"/>
      <c r="C4" s="82" t="s">
        <v>5</v>
      </c>
      <c r="D4" s="82"/>
      <c r="E4" s="84" t="s">
        <v>151</v>
      </c>
      <c r="F4" s="84"/>
      <c r="G4" s="84" t="s">
        <v>152</v>
      </c>
      <c r="H4" s="84" t="s">
        <v>153</v>
      </c>
      <c r="I4" s="84"/>
      <c r="J4" s="88" t="s">
        <v>157</v>
      </c>
      <c r="K4" s="88" t="s">
        <v>158</v>
      </c>
      <c r="L4" s="90" t="s">
        <v>156</v>
      </c>
      <c r="M4" s="85">
        <v>463</v>
      </c>
      <c r="N4" s="86">
        <v>78.42</v>
      </c>
      <c r="O4" s="69">
        <f t="shared" ref="O4:O67" si="0">$M4*$N4</f>
        <v>36308.46</v>
      </c>
      <c r="P4" s="81" t="s">
        <v>3</v>
      </c>
      <c r="Q4" s="51"/>
      <c r="R4" s="21" t="s">
        <v>30</v>
      </c>
      <c r="S4" s="21" t="s">
        <v>6</v>
      </c>
      <c r="T4" s="21">
        <f>SUMIFS(O3:O337,A3:A337,"Admin",C3:C337,"Desks")</f>
        <v>0</v>
      </c>
    </row>
    <row r="5" spans="1:20" ht="45" customHeight="1" x14ac:dyDescent="0.25">
      <c r="A5" s="82" t="s">
        <v>150</v>
      </c>
      <c r="B5" s="82"/>
      <c r="C5" s="82" t="s">
        <v>5</v>
      </c>
      <c r="D5" s="82"/>
      <c r="E5" s="84" t="s">
        <v>151</v>
      </c>
      <c r="F5" s="84"/>
      <c r="G5" s="84" t="s">
        <v>152</v>
      </c>
      <c r="H5" s="84" t="s">
        <v>153</v>
      </c>
      <c r="I5" s="84"/>
      <c r="J5" s="88" t="s">
        <v>159</v>
      </c>
      <c r="K5" s="88" t="s">
        <v>160</v>
      </c>
      <c r="L5" s="90" t="s">
        <v>156</v>
      </c>
      <c r="M5" s="85">
        <v>107</v>
      </c>
      <c r="N5" s="86">
        <v>78.42</v>
      </c>
      <c r="O5" s="69">
        <f t="shared" si="0"/>
        <v>8390.94</v>
      </c>
      <c r="P5" s="81" t="s">
        <v>3</v>
      </c>
      <c r="Q5" s="51"/>
      <c r="R5" s="21" t="s">
        <v>30</v>
      </c>
      <c r="S5" s="21" t="s">
        <v>7</v>
      </c>
      <c r="T5" s="21">
        <f>SUMIFS(O3:O338,A3:A338,"Admin",C3:C338,"Tables")</f>
        <v>0</v>
      </c>
    </row>
    <row r="6" spans="1:20" ht="45" customHeight="1" x14ac:dyDescent="0.25">
      <c r="A6" s="82" t="s">
        <v>161</v>
      </c>
      <c r="B6" s="82"/>
      <c r="C6" s="82" t="s">
        <v>5</v>
      </c>
      <c r="D6" s="82"/>
      <c r="E6" s="84" t="s">
        <v>162</v>
      </c>
      <c r="F6" s="84"/>
      <c r="G6" s="84" t="s">
        <v>163</v>
      </c>
      <c r="H6" s="84" t="s">
        <v>153</v>
      </c>
      <c r="I6" s="84"/>
      <c r="J6" s="88" t="s">
        <v>164</v>
      </c>
      <c r="K6" s="88" t="s">
        <v>165</v>
      </c>
      <c r="L6" s="90" t="s">
        <v>166</v>
      </c>
      <c r="M6" s="85">
        <v>32</v>
      </c>
      <c r="N6" s="86">
        <v>184</v>
      </c>
      <c r="O6" s="69">
        <f t="shared" si="0"/>
        <v>5888</v>
      </c>
      <c r="P6" s="81" t="s">
        <v>3</v>
      </c>
      <c r="Q6" s="51"/>
      <c r="R6" s="21" t="s">
        <v>30</v>
      </c>
      <c r="S6" s="21" t="s">
        <v>55</v>
      </c>
      <c r="T6" s="21">
        <f>SUMIFS(O3:O339,A3:A339,"Admin",C3:C339,"Chairs")</f>
        <v>0</v>
      </c>
    </row>
    <row r="7" spans="1:20" ht="45" customHeight="1" x14ac:dyDescent="0.25">
      <c r="A7" s="82" t="s">
        <v>150</v>
      </c>
      <c r="B7" s="82"/>
      <c r="C7" s="82" t="s">
        <v>167</v>
      </c>
      <c r="D7" s="82"/>
      <c r="E7" s="84" t="s">
        <v>151</v>
      </c>
      <c r="F7" s="84"/>
      <c r="G7" s="84" t="s">
        <v>152</v>
      </c>
      <c r="H7" s="84" t="s">
        <v>153</v>
      </c>
      <c r="I7" s="84"/>
      <c r="J7" s="88" t="s">
        <v>168</v>
      </c>
      <c r="K7" s="88" t="s">
        <v>169</v>
      </c>
      <c r="L7" s="90" t="s">
        <v>170</v>
      </c>
      <c r="M7" s="85">
        <v>192</v>
      </c>
      <c r="N7" s="86">
        <v>111.46</v>
      </c>
      <c r="O7" s="69">
        <f t="shared" si="0"/>
        <v>21400.32</v>
      </c>
      <c r="P7" s="81" t="s">
        <v>3</v>
      </c>
      <c r="Q7" s="51"/>
      <c r="R7" s="21" t="s">
        <v>30</v>
      </c>
      <c r="S7" s="21" t="s">
        <v>73</v>
      </c>
      <c r="T7" s="21">
        <f>SUMIFS(O3:O340,A3:A340,"Admin",C3:C340,"Task Chairs")</f>
        <v>0</v>
      </c>
    </row>
    <row r="8" spans="1:20" ht="45" customHeight="1" x14ac:dyDescent="0.25">
      <c r="A8" s="82" t="s">
        <v>150</v>
      </c>
      <c r="B8" s="82"/>
      <c r="C8" s="82" t="s">
        <v>5</v>
      </c>
      <c r="D8" s="82"/>
      <c r="E8" s="84" t="s">
        <v>151</v>
      </c>
      <c r="F8" s="84"/>
      <c r="G8" s="84" t="s">
        <v>171</v>
      </c>
      <c r="H8" s="84" t="s">
        <v>153</v>
      </c>
      <c r="I8" s="84"/>
      <c r="J8" s="88" t="s">
        <v>172</v>
      </c>
      <c r="K8" s="88" t="s">
        <v>173</v>
      </c>
      <c r="L8" s="90" t="s">
        <v>174</v>
      </c>
      <c r="M8" s="85">
        <v>126</v>
      </c>
      <c r="N8" s="86">
        <v>65.400000000000006</v>
      </c>
      <c r="O8" s="69">
        <f t="shared" si="0"/>
        <v>8240.4000000000015</v>
      </c>
      <c r="P8" s="81" t="s">
        <v>3</v>
      </c>
      <c r="Q8" s="51"/>
      <c r="R8" s="21" t="s">
        <v>30</v>
      </c>
      <c r="S8" s="21" t="s">
        <v>43</v>
      </c>
      <c r="T8" s="21">
        <f>SUMIFS(O3:O341,A3:A341,"Admin",C3:C341,"Conference Table")</f>
        <v>0</v>
      </c>
    </row>
    <row r="9" spans="1:20" ht="45" customHeight="1" x14ac:dyDescent="0.25">
      <c r="A9" s="82" t="s">
        <v>150</v>
      </c>
      <c r="B9" s="82"/>
      <c r="C9" s="82" t="s">
        <v>175</v>
      </c>
      <c r="D9" s="82"/>
      <c r="E9" s="84" t="s">
        <v>151</v>
      </c>
      <c r="F9" s="84"/>
      <c r="G9" s="84" t="s">
        <v>176</v>
      </c>
      <c r="H9" s="84" t="s">
        <v>153</v>
      </c>
      <c r="I9" s="84"/>
      <c r="J9" s="88" t="s">
        <v>177</v>
      </c>
      <c r="K9" s="88" t="s">
        <v>178</v>
      </c>
      <c r="L9" s="90" t="s">
        <v>179</v>
      </c>
      <c r="M9" s="85">
        <v>14</v>
      </c>
      <c r="N9" s="86">
        <v>259.24</v>
      </c>
      <c r="O9" s="69">
        <f t="shared" si="0"/>
        <v>3629.36</v>
      </c>
      <c r="P9" s="81" t="s">
        <v>3</v>
      </c>
      <c r="Q9" s="51"/>
    </row>
    <row r="10" spans="1:20" ht="45" customHeight="1" x14ac:dyDescent="0.25">
      <c r="A10" s="82" t="s">
        <v>150</v>
      </c>
      <c r="B10" s="82"/>
      <c r="C10" s="82" t="s">
        <v>175</v>
      </c>
      <c r="D10" s="82"/>
      <c r="E10" s="84" t="s">
        <v>151</v>
      </c>
      <c r="F10" s="84"/>
      <c r="G10" s="84" t="s">
        <v>176</v>
      </c>
      <c r="H10" s="84" t="s">
        <v>153</v>
      </c>
      <c r="I10" s="84"/>
      <c r="J10" s="88" t="s">
        <v>180</v>
      </c>
      <c r="K10" s="88" t="s">
        <v>181</v>
      </c>
      <c r="L10" s="90" t="s">
        <v>179</v>
      </c>
      <c r="M10" s="85">
        <v>12</v>
      </c>
      <c r="N10" s="86">
        <v>255.29</v>
      </c>
      <c r="O10" s="69">
        <f t="shared" si="0"/>
        <v>3063.48</v>
      </c>
      <c r="P10" s="81" t="s">
        <v>3</v>
      </c>
      <c r="Q10" s="51"/>
    </row>
    <row r="11" spans="1:20" ht="45" customHeight="1" x14ac:dyDescent="0.25">
      <c r="A11" s="82" t="s">
        <v>150</v>
      </c>
      <c r="B11" s="82"/>
      <c r="C11" s="82" t="s">
        <v>175</v>
      </c>
      <c r="D11" s="82"/>
      <c r="E11" s="84" t="s">
        <v>151</v>
      </c>
      <c r="F11" s="84"/>
      <c r="G11" s="84" t="s">
        <v>176</v>
      </c>
      <c r="H11" s="84" t="s">
        <v>153</v>
      </c>
      <c r="I11" s="84"/>
      <c r="J11" s="88" t="s">
        <v>182</v>
      </c>
      <c r="K11" s="88" t="s">
        <v>183</v>
      </c>
      <c r="L11" s="90" t="s">
        <v>179</v>
      </c>
      <c r="M11" s="85">
        <v>16</v>
      </c>
      <c r="N11" s="86">
        <v>293.23</v>
      </c>
      <c r="O11" s="69">
        <f t="shared" si="0"/>
        <v>4691.68</v>
      </c>
      <c r="P11" s="81" t="s">
        <v>3</v>
      </c>
      <c r="Q11" s="51"/>
    </row>
    <row r="12" spans="1:20" ht="45" customHeight="1" x14ac:dyDescent="0.25">
      <c r="A12" s="82" t="s">
        <v>150</v>
      </c>
      <c r="B12" s="82"/>
      <c r="C12" s="82" t="s">
        <v>175</v>
      </c>
      <c r="D12" s="82"/>
      <c r="E12" s="84" t="s">
        <v>151</v>
      </c>
      <c r="F12" s="84"/>
      <c r="G12" s="84" t="s">
        <v>176</v>
      </c>
      <c r="H12" s="84" t="s">
        <v>153</v>
      </c>
      <c r="I12" s="84"/>
      <c r="J12" s="88" t="s">
        <v>184</v>
      </c>
      <c r="K12" s="88" t="s">
        <v>183</v>
      </c>
      <c r="L12" s="90" t="s">
        <v>179</v>
      </c>
      <c r="M12" s="85">
        <v>42</v>
      </c>
      <c r="N12" s="86">
        <v>338.65</v>
      </c>
      <c r="O12" s="69">
        <f t="shared" si="0"/>
        <v>14223.3</v>
      </c>
      <c r="P12" s="81" t="s">
        <v>3</v>
      </c>
      <c r="Q12" s="51"/>
    </row>
    <row r="13" spans="1:20" ht="45" customHeight="1" x14ac:dyDescent="0.25">
      <c r="A13" s="82" t="s">
        <v>150</v>
      </c>
      <c r="B13" s="82"/>
      <c r="C13" s="82" t="s">
        <v>175</v>
      </c>
      <c r="D13" s="82"/>
      <c r="E13" s="84" t="s">
        <v>151</v>
      </c>
      <c r="F13" s="84"/>
      <c r="G13" s="84" t="s">
        <v>176</v>
      </c>
      <c r="H13" s="84" t="s">
        <v>153</v>
      </c>
      <c r="I13" s="84"/>
      <c r="J13" s="88" t="s">
        <v>185</v>
      </c>
      <c r="K13" s="88" t="s">
        <v>186</v>
      </c>
      <c r="L13" s="90" t="s">
        <v>179</v>
      </c>
      <c r="M13" s="85">
        <v>4</v>
      </c>
      <c r="N13" s="86">
        <v>410.38</v>
      </c>
      <c r="O13" s="69">
        <f t="shared" si="0"/>
        <v>1641.52</v>
      </c>
      <c r="P13" s="81" t="s">
        <v>3</v>
      </c>
      <c r="Q13" s="51"/>
    </row>
    <row r="14" spans="1:20" ht="45" customHeight="1" x14ac:dyDescent="0.25">
      <c r="A14" s="82" t="s">
        <v>150</v>
      </c>
      <c r="B14" s="82"/>
      <c r="C14" s="82" t="s">
        <v>175</v>
      </c>
      <c r="D14" s="82"/>
      <c r="E14" s="84" t="s">
        <v>151</v>
      </c>
      <c r="F14" s="84"/>
      <c r="G14" s="84" t="s">
        <v>176</v>
      </c>
      <c r="H14" s="84" t="s">
        <v>153</v>
      </c>
      <c r="I14" s="84"/>
      <c r="J14" s="88" t="s">
        <v>187</v>
      </c>
      <c r="K14" s="88" t="s">
        <v>188</v>
      </c>
      <c r="L14" s="90" t="s">
        <v>179</v>
      </c>
      <c r="M14" s="85">
        <v>25</v>
      </c>
      <c r="N14" s="86">
        <v>424.02</v>
      </c>
      <c r="O14" s="69">
        <f t="shared" si="0"/>
        <v>10600.5</v>
      </c>
      <c r="P14" s="81" t="s">
        <v>3</v>
      </c>
      <c r="Q14" s="51"/>
    </row>
    <row r="15" spans="1:20" ht="45" customHeight="1" x14ac:dyDescent="0.25">
      <c r="A15" s="82" t="s">
        <v>150</v>
      </c>
      <c r="B15" s="82"/>
      <c r="C15" s="82" t="s">
        <v>139</v>
      </c>
      <c r="D15" s="82"/>
      <c r="E15" s="84" t="s">
        <v>151</v>
      </c>
      <c r="F15" s="84"/>
      <c r="G15" s="84" t="s">
        <v>189</v>
      </c>
      <c r="H15" s="84" t="s">
        <v>153</v>
      </c>
      <c r="I15" s="84"/>
      <c r="J15" s="88" t="s">
        <v>190</v>
      </c>
      <c r="K15" s="88" t="s">
        <v>191</v>
      </c>
      <c r="L15" s="91" t="s">
        <v>145</v>
      </c>
      <c r="M15" s="85">
        <v>4</v>
      </c>
      <c r="N15" s="86">
        <v>682.61</v>
      </c>
      <c r="O15" s="69">
        <f t="shared" si="0"/>
        <v>2730.44</v>
      </c>
      <c r="P15" s="81" t="s">
        <v>3</v>
      </c>
      <c r="Q15" s="51"/>
    </row>
    <row r="16" spans="1:20" ht="45" customHeight="1" x14ac:dyDescent="0.25">
      <c r="A16" s="82" t="s">
        <v>150</v>
      </c>
      <c r="B16" s="82"/>
      <c r="C16" s="82" t="s">
        <v>139</v>
      </c>
      <c r="D16" s="82"/>
      <c r="E16" s="84" t="s">
        <v>162</v>
      </c>
      <c r="F16" s="84"/>
      <c r="G16" s="84" t="s">
        <v>192</v>
      </c>
      <c r="H16" s="84" t="s">
        <v>153</v>
      </c>
      <c r="I16" s="84"/>
      <c r="J16" s="88" t="s">
        <v>193</v>
      </c>
      <c r="K16" s="88" t="s">
        <v>194</v>
      </c>
      <c r="L16" s="91" t="s">
        <v>145</v>
      </c>
      <c r="M16" s="85">
        <v>4</v>
      </c>
      <c r="N16" s="86">
        <v>886</v>
      </c>
      <c r="O16" s="69">
        <f t="shared" si="0"/>
        <v>3544</v>
      </c>
      <c r="P16" s="81" t="s">
        <v>3</v>
      </c>
      <c r="Q16" s="51"/>
    </row>
    <row r="17" spans="1:17" ht="45" customHeight="1" x14ac:dyDescent="0.25">
      <c r="A17" s="82" t="s">
        <v>150</v>
      </c>
      <c r="B17" s="82"/>
      <c r="C17" s="82" t="s">
        <v>139</v>
      </c>
      <c r="D17" s="82"/>
      <c r="E17" s="84" t="s">
        <v>151</v>
      </c>
      <c r="F17" s="84"/>
      <c r="G17" s="84" t="s">
        <v>189</v>
      </c>
      <c r="H17" s="84" t="s">
        <v>153</v>
      </c>
      <c r="I17" s="84"/>
      <c r="J17" s="88" t="s">
        <v>195</v>
      </c>
      <c r="K17" s="88" t="s">
        <v>196</v>
      </c>
      <c r="L17" s="91" t="s">
        <v>145</v>
      </c>
      <c r="M17" s="85">
        <v>4</v>
      </c>
      <c r="N17" s="86">
        <v>357.19</v>
      </c>
      <c r="O17" s="69">
        <f t="shared" si="0"/>
        <v>1428.76</v>
      </c>
      <c r="P17" s="81" t="s">
        <v>3</v>
      </c>
      <c r="Q17" s="51"/>
    </row>
    <row r="18" spans="1:17" ht="45" customHeight="1" x14ac:dyDescent="0.25">
      <c r="A18" s="82" t="s">
        <v>150</v>
      </c>
      <c r="B18" s="82"/>
      <c r="C18" s="82" t="s">
        <v>139</v>
      </c>
      <c r="D18" s="82"/>
      <c r="E18" s="84" t="s">
        <v>151</v>
      </c>
      <c r="F18" s="84"/>
      <c r="G18" s="84" t="s">
        <v>197</v>
      </c>
      <c r="H18" s="84" t="s">
        <v>153</v>
      </c>
      <c r="I18" s="84"/>
      <c r="J18" s="88" t="s">
        <v>198</v>
      </c>
      <c r="K18" s="88" t="s">
        <v>199</v>
      </c>
      <c r="L18" s="91" t="s">
        <v>145</v>
      </c>
      <c r="M18" s="85">
        <v>4</v>
      </c>
      <c r="N18" s="86">
        <v>173.04</v>
      </c>
      <c r="O18" s="69">
        <f t="shared" si="0"/>
        <v>692.16</v>
      </c>
      <c r="P18" s="81" t="s">
        <v>3</v>
      </c>
      <c r="Q18" s="51"/>
    </row>
    <row r="19" spans="1:17" ht="45" customHeight="1" x14ac:dyDescent="0.25">
      <c r="A19" s="82" t="s">
        <v>54</v>
      </c>
      <c r="B19" s="82"/>
      <c r="C19" s="82" t="s">
        <v>139</v>
      </c>
      <c r="D19" s="82"/>
      <c r="E19" s="84" t="s">
        <v>151</v>
      </c>
      <c r="F19" s="84"/>
      <c r="G19" s="84" t="s">
        <v>189</v>
      </c>
      <c r="H19" s="84" t="s">
        <v>153</v>
      </c>
      <c r="I19" s="84"/>
      <c r="J19" s="88" t="s">
        <v>200</v>
      </c>
      <c r="K19" s="88" t="s">
        <v>201</v>
      </c>
      <c r="L19" s="91" t="s">
        <v>145</v>
      </c>
      <c r="M19" s="85">
        <v>4</v>
      </c>
      <c r="N19" s="86">
        <v>204.02</v>
      </c>
      <c r="O19" s="69">
        <f t="shared" si="0"/>
        <v>816.08</v>
      </c>
      <c r="P19" s="81" t="s">
        <v>3</v>
      </c>
      <c r="Q19" s="51"/>
    </row>
    <row r="20" spans="1:17" ht="45" customHeight="1" x14ac:dyDescent="0.25">
      <c r="A20" s="82" t="s">
        <v>150</v>
      </c>
      <c r="B20" s="82"/>
      <c r="C20" s="82" t="s">
        <v>139</v>
      </c>
      <c r="D20" s="82"/>
      <c r="E20" s="84" t="s">
        <v>151</v>
      </c>
      <c r="F20" s="84"/>
      <c r="G20" s="84" t="s">
        <v>189</v>
      </c>
      <c r="H20" s="84" t="s">
        <v>153</v>
      </c>
      <c r="I20" s="84"/>
      <c r="J20" s="88" t="s">
        <v>202</v>
      </c>
      <c r="K20" s="88" t="s">
        <v>203</v>
      </c>
      <c r="L20" s="91" t="s">
        <v>145</v>
      </c>
      <c r="M20" s="85">
        <v>4</v>
      </c>
      <c r="N20" s="86">
        <v>847.17</v>
      </c>
      <c r="O20" s="69">
        <f t="shared" si="0"/>
        <v>3388.68</v>
      </c>
      <c r="P20" s="81" t="s">
        <v>3</v>
      </c>
      <c r="Q20" s="51"/>
    </row>
    <row r="21" spans="1:17" ht="45" customHeight="1" x14ac:dyDescent="0.25">
      <c r="A21" s="82" t="s">
        <v>150</v>
      </c>
      <c r="B21" s="82"/>
      <c r="C21" s="82" t="s">
        <v>47</v>
      </c>
      <c r="D21" s="82"/>
      <c r="E21" s="84" t="s">
        <v>151</v>
      </c>
      <c r="F21" s="84"/>
      <c r="G21" s="84" t="s">
        <v>189</v>
      </c>
      <c r="H21" s="84" t="s">
        <v>153</v>
      </c>
      <c r="I21" s="84"/>
      <c r="J21" s="88" t="s">
        <v>204</v>
      </c>
      <c r="K21" s="88" t="s">
        <v>205</v>
      </c>
      <c r="L21" s="91" t="s">
        <v>145</v>
      </c>
      <c r="M21" s="85">
        <v>4</v>
      </c>
      <c r="N21" s="86">
        <v>270.58</v>
      </c>
      <c r="O21" s="69">
        <f t="shared" si="0"/>
        <v>1082.32</v>
      </c>
      <c r="P21" s="81" t="s">
        <v>3</v>
      </c>
      <c r="Q21" s="51"/>
    </row>
    <row r="22" spans="1:17" ht="45" customHeight="1" x14ac:dyDescent="0.25">
      <c r="A22" s="82" t="s">
        <v>150</v>
      </c>
      <c r="B22" s="82"/>
      <c r="C22" s="82" t="s">
        <v>47</v>
      </c>
      <c r="D22" s="82"/>
      <c r="E22" s="84" t="s">
        <v>151</v>
      </c>
      <c r="F22" s="84"/>
      <c r="G22" s="84" t="s">
        <v>206</v>
      </c>
      <c r="H22" s="84" t="s">
        <v>153</v>
      </c>
      <c r="I22" s="84"/>
      <c r="J22" s="88" t="s">
        <v>207</v>
      </c>
      <c r="K22" s="88" t="s">
        <v>208</v>
      </c>
      <c r="L22" s="91" t="s">
        <v>145</v>
      </c>
      <c r="M22" s="85">
        <v>4</v>
      </c>
      <c r="N22" s="86">
        <v>160.58000000000001</v>
      </c>
      <c r="O22" s="69">
        <f t="shared" si="0"/>
        <v>642.32000000000005</v>
      </c>
      <c r="P22" s="81" t="s">
        <v>3</v>
      </c>
      <c r="Q22" s="51"/>
    </row>
    <row r="23" spans="1:17" ht="45" customHeight="1" x14ac:dyDescent="0.25">
      <c r="A23" s="82" t="s">
        <v>150</v>
      </c>
      <c r="B23" s="82"/>
      <c r="C23" s="82" t="s">
        <v>47</v>
      </c>
      <c r="D23" s="82"/>
      <c r="E23" s="84" t="s">
        <v>151</v>
      </c>
      <c r="F23" s="84"/>
      <c r="G23" s="84" t="s">
        <v>189</v>
      </c>
      <c r="H23" s="84" t="s">
        <v>153</v>
      </c>
      <c r="I23" s="84"/>
      <c r="J23" s="88" t="s">
        <v>209</v>
      </c>
      <c r="K23" s="88" t="s">
        <v>210</v>
      </c>
      <c r="L23" s="91" t="s">
        <v>145</v>
      </c>
      <c r="M23" s="85">
        <v>24</v>
      </c>
      <c r="N23" s="86">
        <v>305.39</v>
      </c>
      <c r="O23" s="69">
        <f t="shared" si="0"/>
        <v>7329.36</v>
      </c>
      <c r="P23" s="81" t="s">
        <v>3</v>
      </c>
      <c r="Q23" s="51"/>
    </row>
    <row r="24" spans="1:17" ht="45" customHeight="1" x14ac:dyDescent="0.25">
      <c r="A24" s="82" t="s">
        <v>150</v>
      </c>
      <c r="B24" s="82"/>
      <c r="C24" s="82" t="s">
        <v>139</v>
      </c>
      <c r="D24" s="82"/>
      <c r="E24" s="84" t="s">
        <v>151</v>
      </c>
      <c r="F24" s="84"/>
      <c r="G24" s="84" t="s">
        <v>211</v>
      </c>
      <c r="H24" s="84" t="s">
        <v>153</v>
      </c>
      <c r="I24" s="84"/>
      <c r="J24" s="88" t="s">
        <v>212</v>
      </c>
      <c r="K24" s="88" t="s">
        <v>213</v>
      </c>
      <c r="L24" s="90" t="s">
        <v>214</v>
      </c>
      <c r="M24" s="85">
        <v>34</v>
      </c>
      <c r="N24" s="86">
        <v>398.23</v>
      </c>
      <c r="O24" s="69">
        <f t="shared" si="0"/>
        <v>13539.82</v>
      </c>
      <c r="P24" s="81" t="s">
        <v>3</v>
      </c>
      <c r="Q24" s="51"/>
    </row>
    <row r="25" spans="1:17" ht="45" customHeight="1" x14ac:dyDescent="0.25">
      <c r="A25" s="82" t="s">
        <v>30</v>
      </c>
      <c r="B25" s="82" t="s">
        <v>30</v>
      </c>
      <c r="C25" s="82" t="s">
        <v>5</v>
      </c>
      <c r="D25" s="82"/>
      <c r="E25" s="84" t="s">
        <v>162</v>
      </c>
      <c r="F25" s="84"/>
      <c r="G25" s="84" t="s">
        <v>215</v>
      </c>
      <c r="H25" s="84" t="s">
        <v>153</v>
      </c>
      <c r="I25" s="84"/>
      <c r="J25" s="88" t="s">
        <v>216</v>
      </c>
      <c r="K25" s="88" t="s">
        <v>217</v>
      </c>
      <c r="L25" s="90" t="s">
        <v>218</v>
      </c>
      <c r="M25" s="85">
        <v>20</v>
      </c>
      <c r="N25" s="86">
        <v>242</v>
      </c>
      <c r="O25" s="69">
        <f t="shared" si="0"/>
        <v>4840</v>
      </c>
      <c r="P25" s="81" t="s">
        <v>3</v>
      </c>
      <c r="Q25" s="51"/>
    </row>
    <row r="26" spans="1:17" ht="45" customHeight="1" x14ac:dyDescent="0.25">
      <c r="A26" s="82" t="s">
        <v>30</v>
      </c>
      <c r="B26" s="82"/>
      <c r="C26" s="82" t="s">
        <v>5</v>
      </c>
      <c r="D26" s="82"/>
      <c r="E26" s="84" t="s">
        <v>162</v>
      </c>
      <c r="F26" s="84"/>
      <c r="G26" s="84" t="s">
        <v>215</v>
      </c>
      <c r="H26" s="84" t="s">
        <v>153</v>
      </c>
      <c r="I26" s="84"/>
      <c r="J26" s="88" t="s">
        <v>219</v>
      </c>
      <c r="K26" s="88" t="s">
        <v>220</v>
      </c>
      <c r="L26" s="90" t="s">
        <v>221</v>
      </c>
      <c r="M26" s="85">
        <v>27</v>
      </c>
      <c r="N26" s="86">
        <v>136</v>
      </c>
      <c r="O26" s="69">
        <f t="shared" si="0"/>
        <v>3672</v>
      </c>
      <c r="P26" s="81" t="s">
        <v>3</v>
      </c>
      <c r="Q26" s="51"/>
    </row>
    <row r="27" spans="1:17" ht="45" customHeight="1" x14ac:dyDescent="0.25">
      <c r="A27" s="82" t="s">
        <v>30</v>
      </c>
      <c r="B27" s="82"/>
      <c r="C27" s="82" t="s">
        <v>5</v>
      </c>
      <c r="D27" s="82"/>
      <c r="E27" s="84" t="s">
        <v>162</v>
      </c>
      <c r="F27" s="84"/>
      <c r="G27" s="84" t="s">
        <v>215</v>
      </c>
      <c r="H27" s="84" t="s">
        <v>153</v>
      </c>
      <c r="I27" s="84"/>
      <c r="J27" s="88" t="s">
        <v>222</v>
      </c>
      <c r="K27" s="88" t="s">
        <v>223</v>
      </c>
      <c r="L27" s="90" t="s">
        <v>224</v>
      </c>
      <c r="M27" s="85">
        <v>2</v>
      </c>
      <c r="N27" s="86">
        <v>213</v>
      </c>
      <c r="O27" s="69">
        <f t="shared" si="0"/>
        <v>426</v>
      </c>
      <c r="P27" s="81" t="s">
        <v>3</v>
      </c>
      <c r="Q27" s="51"/>
    </row>
    <row r="28" spans="1:17" ht="45" customHeight="1" x14ac:dyDescent="0.25">
      <c r="A28" s="82" t="s">
        <v>30</v>
      </c>
      <c r="B28" s="82"/>
      <c r="C28" s="82" t="s">
        <v>5</v>
      </c>
      <c r="D28" s="82"/>
      <c r="E28" s="84" t="s">
        <v>162</v>
      </c>
      <c r="F28" s="84"/>
      <c r="G28" s="84" t="s">
        <v>215</v>
      </c>
      <c r="H28" s="84" t="s">
        <v>153</v>
      </c>
      <c r="I28" s="84"/>
      <c r="J28" s="88" t="s">
        <v>225</v>
      </c>
      <c r="K28" s="88" t="s">
        <v>226</v>
      </c>
      <c r="L28" s="90" t="s">
        <v>227</v>
      </c>
      <c r="M28" s="85">
        <v>3</v>
      </c>
      <c r="N28" s="86">
        <v>297</v>
      </c>
      <c r="O28" s="69">
        <f t="shared" si="0"/>
        <v>891</v>
      </c>
      <c r="P28" s="81" t="s">
        <v>3</v>
      </c>
      <c r="Q28" s="51"/>
    </row>
    <row r="29" spans="1:17" ht="45" customHeight="1" x14ac:dyDescent="0.25">
      <c r="A29" s="82" t="s">
        <v>150</v>
      </c>
      <c r="B29" s="82"/>
      <c r="C29" s="82" t="s">
        <v>5</v>
      </c>
      <c r="D29" s="82"/>
      <c r="E29" s="84" t="s">
        <v>162</v>
      </c>
      <c r="F29" s="84"/>
      <c r="G29" s="84" t="s">
        <v>228</v>
      </c>
      <c r="H29" s="84" t="s">
        <v>153</v>
      </c>
      <c r="I29" s="84"/>
      <c r="J29" s="88" t="s">
        <v>229</v>
      </c>
      <c r="K29" s="88" t="s">
        <v>230</v>
      </c>
      <c r="L29" s="90" t="s">
        <v>231</v>
      </c>
      <c r="M29" s="85">
        <v>60</v>
      </c>
      <c r="N29" s="86">
        <v>231</v>
      </c>
      <c r="O29" s="69">
        <f t="shared" si="0"/>
        <v>13860</v>
      </c>
      <c r="P29" s="81" t="s">
        <v>3</v>
      </c>
      <c r="Q29" s="51"/>
    </row>
    <row r="30" spans="1:17" ht="45" customHeight="1" x14ac:dyDescent="0.25">
      <c r="A30" s="82" t="s">
        <v>30</v>
      </c>
      <c r="B30" s="82"/>
      <c r="C30" s="82" t="s">
        <v>167</v>
      </c>
      <c r="D30" s="82"/>
      <c r="E30" s="84" t="s">
        <v>162</v>
      </c>
      <c r="F30" s="84"/>
      <c r="G30" s="84" t="s">
        <v>232</v>
      </c>
      <c r="H30" s="84" t="s">
        <v>153</v>
      </c>
      <c r="I30" s="84"/>
      <c r="J30" s="88" t="s">
        <v>233</v>
      </c>
      <c r="K30" s="88" t="s">
        <v>234</v>
      </c>
      <c r="L30" s="90" t="s">
        <v>235</v>
      </c>
      <c r="M30" s="85">
        <v>6</v>
      </c>
      <c r="N30" s="86">
        <v>878</v>
      </c>
      <c r="O30" s="69">
        <f t="shared" si="0"/>
        <v>5268</v>
      </c>
      <c r="P30" s="81" t="s">
        <v>3</v>
      </c>
      <c r="Q30" s="51"/>
    </row>
    <row r="31" spans="1:17" ht="45" customHeight="1" x14ac:dyDescent="0.25">
      <c r="A31" s="82" t="s">
        <v>30</v>
      </c>
      <c r="B31" s="82"/>
      <c r="C31" s="82" t="s">
        <v>167</v>
      </c>
      <c r="D31" s="82"/>
      <c r="E31" s="84" t="s">
        <v>162</v>
      </c>
      <c r="F31" s="84"/>
      <c r="G31" s="84" t="s">
        <v>232</v>
      </c>
      <c r="H31" s="84" t="s">
        <v>153</v>
      </c>
      <c r="I31" s="84"/>
      <c r="J31" s="88" t="s">
        <v>236</v>
      </c>
      <c r="K31" s="88" t="s">
        <v>234</v>
      </c>
      <c r="L31" s="90" t="s">
        <v>235</v>
      </c>
      <c r="M31" s="85">
        <v>1</v>
      </c>
      <c r="N31" s="86">
        <v>1487</v>
      </c>
      <c r="O31" s="69">
        <f t="shared" si="0"/>
        <v>1487</v>
      </c>
      <c r="P31" s="81" t="s">
        <v>3</v>
      </c>
      <c r="Q31" s="51"/>
    </row>
    <row r="32" spans="1:17" ht="45" customHeight="1" x14ac:dyDescent="0.25">
      <c r="A32" s="82" t="s">
        <v>150</v>
      </c>
      <c r="B32" s="82"/>
      <c r="C32" s="82" t="s">
        <v>167</v>
      </c>
      <c r="D32" s="82"/>
      <c r="E32" s="84" t="s">
        <v>162</v>
      </c>
      <c r="F32" s="84"/>
      <c r="G32" s="84" t="s">
        <v>237</v>
      </c>
      <c r="H32" s="84" t="s">
        <v>153</v>
      </c>
      <c r="I32" s="84"/>
      <c r="J32" s="88" t="s">
        <v>238</v>
      </c>
      <c r="K32" s="88" t="s">
        <v>239</v>
      </c>
      <c r="L32" s="90" t="s">
        <v>240</v>
      </c>
      <c r="M32" s="85">
        <v>42</v>
      </c>
      <c r="N32" s="86">
        <v>740</v>
      </c>
      <c r="O32" s="69">
        <f t="shared" si="0"/>
        <v>31080</v>
      </c>
      <c r="P32" s="81" t="s">
        <v>3</v>
      </c>
      <c r="Q32" s="51"/>
    </row>
    <row r="33" spans="1:17" ht="45" customHeight="1" x14ac:dyDescent="0.25">
      <c r="A33" s="82" t="s">
        <v>30</v>
      </c>
      <c r="B33" s="82"/>
      <c r="C33" s="82" t="s">
        <v>175</v>
      </c>
      <c r="D33" s="82"/>
      <c r="E33" s="84" t="s">
        <v>151</v>
      </c>
      <c r="F33" s="84"/>
      <c r="G33" s="84" t="s">
        <v>241</v>
      </c>
      <c r="H33" s="84" t="s">
        <v>153</v>
      </c>
      <c r="I33" s="84"/>
      <c r="J33" s="88" t="s">
        <v>242</v>
      </c>
      <c r="K33" s="88" t="s">
        <v>243</v>
      </c>
      <c r="L33" s="90" t="s">
        <v>244</v>
      </c>
      <c r="M33" s="85">
        <v>4</v>
      </c>
      <c r="N33" s="86">
        <v>435.8</v>
      </c>
      <c r="O33" s="69">
        <f t="shared" si="0"/>
        <v>1743.2</v>
      </c>
      <c r="P33" s="81" t="s">
        <v>3</v>
      </c>
      <c r="Q33" s="51"/>
    </row>
    <row r="34" spans="1:17" ht="45" customHeight="1" x14ac:dyDescent="0.25">
      <c r="A34" s="82" t="s">
        <v>30</v>
      </c>
      <c r="B34" s="82"/>
      <c r="C34" s="82" t="s">
        <v>175</v>
      </c>
      <c r="D34" s="82"/>
      <c r="E34" s="84" t="s">
        <v>151</v>
      </c>
      <c r="F34" s="84"/>
      <c r="G34" s="84" t="s">
        <v>241</v>
      </c>
      <c r="H34" s="84" t="s">
        <v>153</v>
      </c>
      <c r="I34" s="84"/>
      <c r="J34" s="88" t="s">
        <v>245</v>
      </c>
      <c r="K34" s="88" t="s">
        <v>246</v>
      </c>
      <c r="L34" s="90" t="s">
        <v>244</v>
      </c>
      <c r="M34" s="85">
        <v>1</v>
      </c>
      <c r="N34" s="86">
        <v>455.98</v>
      </c>
      <c r="O34" s="69">
        <f t="shared" si="0"/>
        <v>455.98</v>
      </c>
      <c r="P34" s="81" t="s">
        <v>3</v>
      </c>
      <c r="Q34" s="51"/>
    </row>
    <row r="35" spans="1:17" ht="45" customHeight="1" x14ac:dyDescent="0.25">
      <c r="A35" s="82" t="s">
        <v>30</v>
      </c>
      <c r="B35" s="82"/>
      <c r="C35" s="82" t="s">
        <v>47</v>
      </c>
      <c r="D35" s="82"/>
      <c r="E35" s="84" t="s">
        <v>162</v>
      </c>
      <c r="F35" s="84"/>
      <c r="G35" s="84" t="s">
        <v>232</v>
      </c>
      <c r="H35" s="84" t="s">
        <v>153</v>
      </c>
      <c r="I35" s="84"/>
      <c r="J35" s="88" t="s">
        <v>247</v>
      </c>
      <c r="K35" s="88" t="s">
        <v>248</v>
      </c>
      <c r="L35" s="90" t="s">
        <v>249</v>
      </c>
      <c r="M35" s="85">
        <v>1</v>
      </c>
      <c r="N35" s="86">
        <v>234</v>
      </c>
      <c r="O35" s="69">
        <f t="shared" si="0"/>
        <v>234</v>
      </c>
      <c r="P35" s="81" t="s">
        <v>3</v>
      </c>
      <c r="Q35" s="51"/>
    </row>
    <row r="36" spans="1:17" ht="45" customHeight="1" x14ac:dyDescent="0.25">
      <c r="A36" s="82" t="s">
        <v>30</v>
      </c>
      <c r="B36" s="82"/>
      <c r="C36" s="82" t="s">
        <v>47</v>
      </c>
      <c r="D36" s="82"/>
      <c r="E36" s="84" t="s">
        <v>162</v>
      </c>
      <c r="F36" s="84"/>
      <c r="G36" s="84" t="s">
        <v>232</v>
      </c>
      <c r="H36" s="84" t="s">
        <v>153</v>
      </c>
      <c r="I36" s="84"/>
      <c r="J36" s="88" t="s">
        <v>250</v>
      </c>
      <c r="K36" s="88" t="s">
        <v>251</v>
      </c>
      <c r="L36" s="90" t="s">
        <v>249</v>
      </c>
      <c r="M36" s="85">
        <v>2</v>
      </c>
      <c r="N36" s="86">
        <v>245</v>
      </c>
      <c r="O36" s="69">
        <f t="shared" si="0"/>
        <v>490</v>
      </c>
      <c r="P36" s="81" t="s">
        <v>3</v>
      </c>
      <c r="Q36" s="51"/>
    </row>
    <row r="37" spans="1:17" ht="45" customHeight="1" x14ac:dyDescent="0.25">
      <c r="A37" s="82" t="s">
        <v>30</v>
      </c>
      <c r="B37" s="82"/>
      <c r="C37" s="82" t="s">
        <v>47</v>
      </c>
      <c r="D37" s="82"/>
      <c r="E37" s="84" t="s">
        <v>162</v>
      </c>
      <c r="F37" s="84"/>
      <c r="G37" s="84" t="s">
        <v>232</v>
      </c>
      <c r="H37" s="84" t="s">
        <v>153</v>
      </c>
      <c r="I37" s="84"/>
      <c r="J37" s="88" t="s">
        <v>252</v>
      </c>
      <c r="K37" s="88" t="s">
        <v>253</v>
      </c>
      <c r="L37" s="90" t="s">
        <v>254</v>
      </c>
      <c r="M37" s="85">
        <v>7</v>
      </c>
      <c r="N37" s="86">
        <v>354</v>
      </c>
      <c r="O37" s="69">
        <f t="shared" si="0"/>
        <v>2478</v>
      </c>
      <c r="P37" s="81" t="s">
        <v>3</v>
      </c>
      <c r="Q37" s="51"/>
    </row>
    <row r="38" spans="1:17" ht="45" customHeight="1" x14ac:dyDescent="0.25">
      <c r="A38" s="82" t="s">
        <v>30</v>
      </c>
      <c r="B38" s="82"/>
      <c r="C38" s="82" t="s">
        <v>47</v>
      </c>
      <c r="D38" s="82"/>
      <c r="E38" s="84" t="s">
        <v>162</v>
      </c>
      <c r="F38" s="84"/>
      <c r="G38" s="84" t="s">
        <v>232</v>
      </c>
      <c r="H38" s="84" t="s">
        <v>153</v>
      </c>
      <c r="I38" s="84"/>
      <c r="J38" s="88" t="s">
        <v>255</v>
      </c>
      <c r="K38" s="88" t="s">
        <v>256</v>
      </c>
      <c r="L38" s="90" t="s">
        <v>249</v>
      </c>
      <c r="M38" s="85">
        <v>2</v>
      </c>
      <c r="N38" s="86">
        <v>290</v>
      </c>
      <c r="O38" s="69">
        <f t="shared" si="0"/>
        <v>580</v>
      </c>
      <c r="P38" s="81" t="s">
        <v>3</v>
      </c>
      <c r="Q38" s="51"/>
    </row>
    <row r="39" spans="1:17" ht="45" customHeight="1" x14ac:dyDescent="0.25">
      <c r="A39" s="82" t="s">
        <v>30</v>
      </c>
      <c r="B39" s="82"/>
      <c r="C39" s="82" t="s">
        <v>47</v>
      </c>
      <c r="D39" s="82"/>
      <c r="E39" s="84" t="s">
        <v>162</v>
      </c>
      <c r="F39" s="84"/>
      <c r="G39" s="84" t="s">
        <v>232</v>
      </c>
      <c r="H39" s="84" t="s">
        <v>153</v>
      </c>
      <c r="I39" s="84"/>
      <c r="J39" s="88" t="s">
        <v>257</v>
      </c>
      <c r="K39" s="88" t="s">
        <v>258</v>
      </c>
      <c r="L39" s="90" t="s">
        <v>249</v>
      </c>
      <c r="M39" s="85">
        <v>5</v>
      </c>
      <c r="N39" s="86">
        <v>307</v>
      </c>
      <c r="O39" s="69">
        <f t="shared" si="0"/>
        <v>1535</v>
      </c>
      <c r="P39" s="81" t="s">
        <v>3</v>
      </c>
      <c r="Q39" s="51"/>
    </row>
    <row r="40" spans="1:17" ht="45" customHeight="1" x14ac:dyDescent="0.25">
      <c r="A40" s="82" t="s">
        <v>30</v>
      </c>
      <c r="B40" s="82"/>
      <c r="C40" s="82" t="s">
        <v>47</v>
      </c>
      <c r="D40" s="82"/>
      <c r="E40" s="84" t="s">
        <v>162</v>
      </c>
      <c r="F40" s="84"/>
      <c r="G40" s="84" t="s">
        <v>232</v>
      </c>
      <c r="H40" s="84" t="s">
        <v>153</v>
      </c>
      <c r="I40" s="84"/>
      <c r="J40" s="88" t="s">
        <v>259</v>
      </c>
      <c r="K40" s="88" t="s">
        <v>260</v>
      </c>
      <c r="L40" s="90" t="s">
        <v>254</v>
      </c>
      <c r="M40" s="85">
        <v>6</v>
      </c>
      <c r="N40" s="86">
        <v>469</v>
      </c>
      <c r="O40" s="69">
        <f t="shared" si="0"/>
        <v>2814</v>
      </c>
      <c r="P40" s="81" t="s">
        <v>3</v>
      </c>
      <c r="Q40" s="51"/>
    </row>
    <row r="41" spans="1:17" ht="45" customHeight="1" x14ac:dyDescent="0.25">
      <c r="A41" s="82" t="s">
        <v>30</v>
      </c>
      <c r="B41" s="82"/>
      <c r="C41" s="82" t="s">
        <v>47</v>
      </c>
      <c r="D41" s="82"/>
      <c r="E41" s="84" t="s">
        <v>162</v>
      </c>
      <c r="F41" s="84"/>
      <c r="G41" s="84" t="s">
        <v>232</v>
      </c>
      <c r="H41" s="84" t="s">
        <v>153</v>
      </c>
      <c r="I41" s="84"/>
      <c r="J41" s="88" t="s">
        <v>261</v>
      </c>
      <c r="K41" s="88" t="s">
        <v>262</v>
      </c>
      <c r="L41" s="90" t="s">
        <v>249</v>
      </c>
      <c r="M41" s="85">
        <v>1</v>
      </c>
      <c r="N41" s="86">
        <v>496</v>
      </c>
      <c r="O41" s="69">
        <f t="shared" si="0"/>
        <v>496</v>
      </c>
      <c r="P41" s="81" t="s">
        <v>3</v>
      </c>
      <c r="Q41" s="51"/>
    </row>
    <row r="42" spans="1:17" ht="45" customHeight="1" x14ac:dyDescent="0.25">
      <c r="A42" s="82" t="s">
        <v>30</v>
      </c>
      <c r="B42" s="82"/>
      <c r="C42" s="82" t="s">
        <v>47</v>
      </c>
      <c r="D42" s="82"/>
      <c r="E42" s="84" t="s">
        <v>162</v>
      </c>
      <c r="F42" s="84"/>
      <c r="G42" s="84" t="s">
        <v>232</v>
      </c>
      <c r="H42" s="84" t="s">
        <v>153</v>
      </c>
      <c r="I42" s="84"/>
      <c r="J42" s="88" t="s">
        <v>263</v>
      </c>
      <c r="K42" s="88" t="s">
        <v>264</v>
      </c>
      <c r="L42" s="90" t="s">
        <v>254</v>
      </c>
      <c r="M42" s="85">
        <v>2</v>
      </c>
      <c r="N42" s="86">
        <v>197</v>
      </c>
      <c r="O42" s="69">
        <f t="shared" si="0"/>
        <v>394</v>
      </c>
      <c r="P42" s="81" t="s">
        <v>3</v>
      </c>
      <c r="Q42" s="51"/>
    </row>
    <row r="43" spans="1:17" ht="45" customHeight="1" x14ac:dyDescent="0.25">
      <c r="A43" s="82" t="s">
        <v>150</v>
      </c>
      <c r="B43" s="82"/>
      <c r="C43" s="82" t="s">
        <v>47</v>
      </c>
      <c r="D43" s="82"/>
      <c r="E43" s="84" t="s">
        <v>162</v>
      </c>
      <c r="F43" s="84"/>
      <c r="G43" s="84" t="s">
        <v>232</v>
      </c>
      <c r="H43" s="84" t="s">
        <v>153</v>
      </c>
      <c r="I43" s="84"/>
      <c r="J43" s="88" t="s">
        <v>265</v>
      </c>
      <c r="K43" s="88" t="s">
        <v>266</v>
      </c>
      <c r="L43" s="90" t="s">
        <v>254</v>
      </c>
      <c r="M43" s="85">
        <v>20</v>
      </c>
      <c r="N43" s="86">
        <v>695</v>
      </c>
      <c r="O43" s="69">
        <f t="shared" si="0"/>
        <v>13900</v>
      </c>
      <c r="P43" s="81" t="s">
        <v>3</v>
      </c>
      <c r="Q43" s="51"/>
    </row>
    <row r="44" spans="1:17" ht="45" customHeight="1" x14ac:dyDescent="0.25">
      <c r="A44" s="82" t="s">
        <v>150</v>
      </c>
      <c r="B44" s="82"/>
      <c r="C44" s="82" t="s">
        <v>175</v>
      </c>
      <c r="D44" s="82"/>
      <c r="E44" s="84" t="s">
        <v>151</v>
      </c>
      <c r="F44" s="84"/>
      <c r="G44" s="84" t="s">
        <v>171</v>
      </c>
      <c r="H44" s="84" t="s">
        <v>153</v>
      </c>
      <c r="I44" s="84"/>
      <c r="J44" s="88" t="s">
        <v>267</v>
      </c>
      <c r="K44" s="88" t="s">
        <v>268</v>
      </c>
      <c r="L44" s="91" t="s">
        <v>145</v>
      </c>
      <c r="M44" s="85">
        <v>6</v>
      </c>
      <c r="N44" s="86">
        <v>1515.18</v>
      </c>
      <c r="O44" s="69">
        <f t="shared" si="0"/>
        <v>9091.08</v>
      </c>
      <c r="P44" s="81" t="s">
        <v>3</v>
      </c>
      <c r="Q44" s="51"/>
    </row>
    <row r="45" spans="1:17" ht="45" customHeight="1" x14ac:dyDescent="0.25">
      <c r="A45" s="82" t="s">
        <v>54</v>
      </c>
      <c r="B45" s="82"/>
      <c r="C45" s="82" t="s">
        <v>5</v>
      </c>
      <c r="D45" s="82"/>
      <c r="E45" s="84" t="s">
        <v>151</v>
      </c>
      <c r="F45" s="84"/>
      <c r="G45" s="84" t="s">
        <v>269</v>
      </c>
      <c r="H45" s="84" t="s">
        <v>153</v>
      </c>
      <c r="I45" s="84"/>
      <c r="J45" s="88" t="s">
        <v>270</v>
      </c>
      <c r="K45" s="88" t="s">
        <v>271</v>
      </c>
      <c r="L45" s="90" t="s">
        <v>272</v>
      </c>
      <c r="M45" s="85">
        <v>360</v>
      </c>
      <c r="N45" s="86">
        <v>54.63</v>
      </c>
      <c r="O45" s="69">
        <f t="shared" si="0"/>
        <v>19666.8</v>
      </c>
      <c r="P45" s="81" t="s">
        <v>3</v>
      </c>
      <c r="Q45" s="51"/>
    </row>
    <row r="46" spans="1:17" ht="45" customHeight="1" x14ac:dyDescent="0.25">
      <c r="A46" s="82" t="s">
        <v>273</v>
      </c>
      <c r="B46" s="82"/>
      <c r="C46" s="82" t="s">
        <v>5</v>
      </c>
      <c r="D46" s="82"/>
      <c r="E46" s="84" t="s">
        <v>151</v>
      </c>
      <c r="F46" s="84"/>
      <c r="G46" s="84" t="s">
        <v>241</v>
      </c>
      <c r="H46" s="84" t="s">
        <v>153</v>
      </c>
      <c r="I46" s="84"/>
      <c r="J46" s="88" t="s">
        <v>274</v>
      </c>
      <c r="K46" s="88" t="s">
        <v>275</v>
      </c>
      <c r="L46" s="90" t="s">
        <v>276</v>
      </c>
      <c r="M46" s="85">
        <v>14</v>
      </c>
      <c r="N46" s="86">
        <v>1368.83</v>
      </c>
      <c r="O46" s="69">
        <f t="shared" si="0"/>
        <v>19163.62</v>
      </c>
      <c r="P46" s="81" t="s">
        <v>3</v>
      </c>
      <c r="Q46" s="51"/>
    </row>
    <row r="47" spans="1:17" ht="45" customHeight="1" x14ac:dyDescent="0.25">
      <c r="A47" s="82" t="s">
        <v>273</v>
      </c>
      <c r="B47" s="82"/>
      <c r="C47" s="82" t="s">
        <v>5</v>
      </c>
      <c r="D47" s="82"/>
      <c r="E47" s="84" t="s">
        <v>151</v>
      </c>
      <c r="F47" s="84"/>
      <c r="G47" s="84" t="s">
        <v>241</v>
      </c>
      <c r="H47" s="84" t="s">
        <v>153</v>
      </c>
      <c r="I47" s="84"/>
      <c r="J47" s="88" t="s">
        <v>277</v>
      </c>
      <c r="K47" s="88" t="s">
        <v>278</v>
      </c>
      <c r="L47" s="90" t="s">
        <v>276</v>
      </c>
      <c r="M47" s="85">
        <v>3</v>
      </c>
      <c r="N47" s="86">
        <v>1496.33</v>
      </c>
      <c r="O47" s="69">
        <f t="shared" si="0"/>
        <v>4488.99</v>
      </c>
      <c r="P47" s="81" t="s">
        <v>3</v>
      </c>
      <c r="Q47" s="51"/>
    </row>
    <row r="48" spans="1:17" ht="45" customHeight="1" x14ac:dyDescent="0.25">
      <c r="A48" s="82" t="s">
        <v>161</v>
      </c>
      <c r="B48" s="82"/>
      <c r="C48" s="82" t="s">
        <v>47</v>
      </c>
      <c r="D48" s="82"/>
      <c r="E48" s="84" t="s">
        <v>151</v>
      </c>
      <c r="F48" s="84"/>
      <c r="G48" s="84" t="s">
        <v>279</v>
      </c>
      <c r="H48" s="84" t="s">
        <v>153</v>
      </c>
      <c r="I48" s="84"/>
      <c r="J48" s="88" t="s">
        <v>280</v>
      </c>
      <c r="K48" s="88" t="s">
        <v>281</v>
      </c>
      <c r="L48" s="90" t="s">
        <v>282</v>
      </c>
      <c r="M48" s="85">
        <v>23</v>
      </c>
      <c r="N48" s="86">
        <v>874.25</v>
      </c>
      <c r="O48" s="69">
        <f t="shared" si="0"/>
        <v>20107.75</v>
      </c>
      <c r="P48" s="81" t="s">
        <v>3</v>
      </c>
      <c r="Q48" s="51"/>
    </row>
    <row r="49" spans="1:17" ht="45" customHeight="1" x14ac:dyDescent="0.25">
      <c r="A49" s="82" t="s">
        <v>161</v>
      </c>
      <c r="B49" s="82"/>
      <c r="C49" s="82" t="s">
        <v>47</v>
      </c>
      <c r="D49" s="82"/>
      <c r="E49" s="84" t="s">
        <v>151</v>
      </c>
      <c r="F49" s="84"/>
      <c r="G49" s="84" t="s">
        <v>283</v>
      </c>
      <c r="H49" s="84" t="s">
        <v>153</v>
      </c>
      <c r="I49" s="84"/>
      <c r="J49" s="88" t="s">
        <v>284</v>
      </c>
      <c r="K49" s="88" t="s">
        <v>285</v>
      </c>
      <c r="L49" s="90" t="s">
        <v>286</v>
      </c>
      <c r="M49" s="85">
        <v>2</v>
      </c>
      <c r="N49" s="86">
        <v>341.64</v>
      </c>
      <c r="O49" s="69">
        <f t="shared" si="0"/>
        <v>683.28</v>
      </c>
      <c r="P49" s="81" t="s">
        <v>3</v>
      </c>
      <c r="Q49" s="51"/>
    </row>
    <row r="50" spans="1:17" ht="45" customHeight="1" x14ac:dyDescent="0.25">
      <c r="A50" s="82" t="s">
        <v>161</v>
      </c>
      <c r="B50" s="82"/>
      <c r="C50" s="82" t="s">
        <v>139</v>
      </c>
      <c r="D50" s="82"/>
      <c r="E50" s="84" t="s">
        <v>151</v>
      </c>
      <c r="F50" s="84"/>
      <c r="G50" s="84" t="s">
        <v>287</v>
      </c>
      <c r="H50" s="84" t="s">
        <v>153</v>
      </c>
      <c r="I50" s="84"/>
      <c r="J50" s="88" t="s">
        <v>288</v>
      </c>
      <c r="K50" s="88" t="s">
        <v>289</v>
      </c>
      <c r="L50" s="90" t="s">
        <v>290</v>
      </c>
      <c r="M50" s="85">
        <v>1</v>
      </c>
      <c r="N50" s="86">
        <v>849.6</v>
      </c>
      <c r="O50" s="69">
        <f t="shared" si="0"/>
        <v>849.6</v>
      </c>
      <c r="P50" s="81" t="s">
        <v>3</v>
      </c>
      <c r="Q50" s="51"/>
    </row>
    <row r="51" spans="1:17" ht="45" customHeight="1" x14ac:dyDescent="0.25">
      <c r="A51" s="82" t="s">
        <v>161</v>
      </c>
      <c r="B51" s="82"/>
      <c r="C51" s="82" t="s">
        <v>47</v>
      </c>
      <c r="D51" s="82"/>
      <c r="E51" s="84" t="s">
        <v>151</v>
      </c>
      <c r="F51" s="84"/>
      <c r="G51" s="84" t="s">
        <v>279</v>
      </c>
      <c r="H51" s="84" t="s">
        <v>153</v>
      </c>
      <c r="I51" s="84"/>
      <c r="J51" s="88" t="s">
        <v>291</v>
      </c>
      <c r="K51" s="88" t="s">
        <v>292</v>
      </c>
      <c r="L51" s="90" t="s">
        <v>293</v>
      </c>
      <c r="M51" s="85">
        <v>1</v>
      </c>
      <c r="N51" s="86">
        <v>2009.75</v>
      </c>
      <c r="O51" s="69">
        <f t="shared" si="0"/>
        <v>2009.75</v>
      </c>
      <c r="P51" s="81" t="s">
        <v>3</v>
      </c>
      <c r="Q51" s="51"/>
    </row>
    <row r="52" spans="1:17" ht="45" customHeight="1" x14ac:dyDescent="0.25">
      <c r="A52" s="82" t="s">
        <v>54</v>
      </c>
      <c r="B52" s="82"/>
      <c r="C52" s="82" t="s">
        <v>47</v>
      </c>
      <c r="D52" s="82"/>
      <c r="E52" s="84" t="s">
        <v>151</v>
      </c>
      <c r="F52" s="84"/>
      <c r="G52" s="84" t="s">
        <v>294</v>
      </c>
      <c r="H52" s="84" t="s">
        <v>153</v>
      </c>
      <c r="I52" s="84"/>
      <c r="J52" s="88" t="s">
        <v>295</v>
      </c>
      <c r="K52" s="88" t="s">
        <v>296</v>
      </c>
      <c r="L52" s="90" t="s">
        <v>297</v>
      </c>
      <c r="M52" s="85">
        <v>5</v>
      </c>
      <c r="N52" s="86">
        <v>42.23</v>
      </c>
      <c r="O52" s="69">
        <f t="shared" si="0"/>
        <v>211.14999999999998</v>
      </c>
      <c r="P52" s="81" t="s">
        <v>3</v>
      </c>
      <c r="Q52" s="51"/>
    </row>
    <row r="53" spans="1:17" ht="45" customHeight="1" x14ac:dyDescent="0.25">
      <c r="A53" s="82" t="s">
        <v>161</v>
      </c>
      <c r="B53" s="82"/>
      <c r="C53" s="82" t="s">
        <v>175</v>
      </c>
      <c r="D53" s="82"/>
      <c r="E53" s="84" t="s">
        <v>151</v>
      </c>
      <c r="F53" s="84"/>
      <c r="G53" s="84" t="s">
        <v>279</v>
      </c>
      <c r="H53" s="84" t="s">
        <v>153</v>
      </c>
      <c r="I53" s="84"/>
      <c r="J53" s="88" t="s">
        <v>298</v>
      </c>
      <c r="K53" s="88" t="s">
        <v>299</v>
      </c>
      <c r="L53" s="90" t="s">
        <v>300</v>
      </c>
      <c r="M53" s="85">
        <v>6</v>
      </c>
      <c r="N53" s="86">
        <v>640.6</v>
      </c>
      <c r="O53" s="69">
        <f t="shared" si="0"/>
        <v>3843.6000000000004</v>
      </c>
      <c r="P53" s="81" t="s">
        <v>3</v>
      </c>
      <c r="Q53" s="51"/>
    </row>
    <row r="54" spans="1:17" ht="45" customHeight="1" x14ac:dyDescent="0.25">
      <c r="A54" s="82" t="s">
        <v>150</v>
      </c>
      <c r="B54" s="82"/>
      <c r="C54" s="82" t="s">
        <v>139</v>
      </c>
      <c r="D54" s="82"/>
      <c r="E54" s="84" t="s">
        <v>151</v>
      </c>
      <c r="F54" s="84"/>
      <c r="G54" s="84" t="s">
        <v>301</v>
      </c>
      <c r="H54" s="84" t="s">
        <v>153</v>
      </c>
      <c r="I54" s="84"/>
      <c r="J54" s="88" t="s">
        <v>302</v>
      </c>
      <c r="K54" s="88" t="s">
        <v>303</v>
      </c>
      <c r="L54" s="91" t="s">
        <v>145</v>
      </c>
      <c r="M54" s="85">
        <v>3</v>
      </c>
      <c r="N54" s="86">
        <v>509.26</v>
      </c>
      <c r="O54" s="69">
        <f t="shared" si="0"/>
        <v>1527.78</v>
      </c>
      <c r="P54" s="81" t="s">
        <v>3</v>
      </c>
      <c r="Q54" s="51"/>
    </row>
    <row r="55" spans="1:17" ht="45" customHeight="1" x14ac:dyDescent="0.25">
      <c r="A55" s="82" t="s">
        <v>150</v>
      </c>
      <c r="B55" s="82"/>
      <c r="C55" s="82" t="s">
        <v>139</v>
      </c>
      <c r="D55" s="82"/>
      <c r="E55" s="84" t="s">
        <v>304</v>
      </c>
      <c r="F55" s="84"/>
      <c r="G55" s="84" t="s">
        <v>305</v>
      </c>
      <c r="H55" s="84" t="s">
        <v>153</v>
      </c>
      <c r="I55" s="84"/>
      <c r="J55" s="88" t="s">
        <v>306</v>
      </c>
      <c r="K55" s="88" t="s">
        <v>307</v>
      </c>
      <c r="L55" s="90" t="s">
        <v>308</v>
      </c>
      <c r="M55" s="85">
        <v>14</v>
      </c>
      <c r="N55" s="86">
        <v>183.08</v>
      </c>
      <c r="O55" s="69">
        <f t="shared" si="0"/>
        <v>2563.1200000000003</v>
      </c>
      <c r="P55" s="81" t="s">
        <v>3</v>
      </c>
      <c r="Q55" s="51"/>
    </row>
    <row r="56" spans="1:17" ht="45" customHeight="1" x14ac:dyDescent="0.25">
      <c r="A56" s="82" t="s">
        <v>150</v>
      </c>
      <c r="B56" s="82"/>
      <c r="C56" s="82" t="s">
        <v>139</v>
      </c>
      <c r="D56" s="82"/>
      <c r="E56" s="84" t="s">
        <v>151</v>
      </c>
      <c r="F56" s="84"/>
      <c r="G56" s="84" t="s">
        <v>309</v>
      </c>
      <c r="H56" s="84" t="s">
        <v>153</v>
      </c>
      <c r="I56" s="84"/>
      <c r="J56" s="88" t="s">
        <v>310</v>
      </c>
      <c r="K56" s="88" t="s">
        <v>311</v>
      </c>
      <c r="L56" s="91" t="s">
        <v>145</v>
      </c>
      <c r="M56" s="85">
        <v>1</v>
      </c>
      <c r="N56" s="86">
        <v>712.17</v>
      </c>
      <c r="O56" s="69">
        <f t="shared" si="0"/>
        <v>712.17</v>
      </c>
      <c r="P56" s="81" t="s">
        <v>3</v>
      </c>
      <c r="Q56" s="51"/>
    </row>
    <row r="57" spans="1:17" ht="45" customHeight="1" x14ac:dyDescent="0.25">
      <c r="A57" s="82" t="s">
        <v>54</v>
      </c>
      <c r="B57" s="82"/>
      <c r="C57" s="82" t="s">
        <v>5</v>
      </c>
      <c r="D57" s="82"/>
      <c r="E57" s="84" t="s">
        <v>162</v>
      </c>
      <c r="F57" s="84"/>
      <c r="G57" s="84" t="s">
        <v>312</v>
      </c>
      <c r="H57" s="84" t="s">
        <v>153</v>
      </c>
      <c r="I57" s="84"/>
      <c r="J57" s="88" t="s">
        <v>313</v>
      </c>
      <c r="K57" s="88" t="s">
        <v>314</v>
      </c>
      <c r="L57" s="90" t="s">
        <v>315</v>
      </c>
      <c r="M57" s="85">
        <v>49</v>
      </c>
      <c r="N57" s="86">
        <v>139</v>
      </c>
      <c r="O57" s="69">
        <f t="shared" si="0"/>
        <v>6811</v>
      </c>
      <c r="P57" s="81" t="s">
        <v>3</v>
      </c>
      <c r="Q57" s="51"/>
    </row>
    <row r="58" spans="1:17" ht="45" customHeight="1" x14ac:dyDescent="0.25">
      <c r="A58" s="82" t="s">
        <v>37</v>
      </c>
      <c r="B58" s="82"/>
      <c r="C58" s="82" t="s">
        <v>139</v>
      </c>
      <c r="D58" s="82"/>
      <c r="E58" s="84" t="s">
        <v>151</v>
      </c>
      <c r="F58" s="84"/>
      <c r="G58" s="84" t="s">
        <v>316</v>
      </c>
      <c r="H58" s="84" t="s">
        <v>153</v>
      </c>
      <c r="I58" s="84"/>
      <c r="J58" s="88" t="s">
        <v>317</v>
      </c>
      <c r="K58" s="88" t="s">
        <v>318</v>
      </c>
      <c r="L58" s="90" t="s">
        <v>319</v>
      </c>
      <c r="M58" s="85">
        <v>3</v>
      </c>
      <c r="N58" s="86">
        <v>588.19000000000005</v>
      </c>
      <c r="O58" s="69">
        <f t="shared" si="0"/>
        <v>1764.5700000000002</v>
      </c>
      <c r="P58" s="81" t="s">
        <v>3</v>
      </c>
      <c r="Q58" s="51"/>
    </row>
    <row r="59" spans="1:17" ht="45" customHeight="1" x14ac:dyDescent="0.25">
      <c r="A59" s="82" t="s">
        <v>37</v>
      </c>
      <c r="B59" s="82"/>
      <c r="C59" s="82" t="s">
        <v>47</v>
      </c>
      <c r="D59" s="82"/>
      <c r="E59" s="84" t="s">
        <v>151</v>
      </c>
      <c r="F59" s="84"/>
      <c r="G59" s="84" t="s">
        <v>320</v>
      </c>
      <c r="H59" s="84" t="s">
        <v>153</v>
      </c>
      <c r="I59" s="84"/>
      <c r="J59" s="88" t="s">
        <v>321</v>
      </c>
      <c r="K59" s="88" t="s">
        <v>322</v>
      </c>
      <c r="L59" s="90" t="s">
        <v>323</v>
      </c>
      <c r="M59" s="85">
        <v>2</v>
      </c>
      <c r="N59" s="86">
        <v>551.86</v>
      </c>
      <c r="O59" s="69">
        <f t="shared" si="0"/>
        <v>1103.72</v>
      </c>
      <c r="P59" s="81" t="s">
        <v>3</v>
      </c>
      <c r="Q59" s="51"/>
    </row>
    <row r="60" spans="1:17" ht="45" customHeight="1" x14ac:dyDescent="0.25">
      <c r="A60" s="82" t="s">
        <v>37</v>
      </c>
      <c r="B60" s="82"/>
      <c r="C60" s="82" t="s">
        <v>47</v>
      </c>
      <c r="D60" s="82"/>
      <c r="E60" s="84" t="s">
        <v>151</v>
      </c>
      <c r="F60" s="84"/>
      <c r="G60" s="84" t="s">
        <v>324</v>
      </c>
      <c r="H60" s="84" t="s">
        <v>153</v>
      </c>
      <c r="I60" s="84"/>
      <c r="J60" s="88" t="s">
        <v>325</v>
      </c>
      <c r="K60" s="88" t="s">
        <v>326</v>
      </c>
      <c r="L60" s="91" t="s">
        <v>145</v>
      </c>
      <c r="M60" s="85">
        <v>1</v>
      </c>
      <c r="N60" s="86">
        <v>739.04</v>
      </c>
      <c r="O60" s="69">
        <f t="shared" si="0"/>
        <v>739.04</v>
      </c>
      <c r="P60" s="81" t="s">
        <v>3</v>
      </c>
      <c r="Q60" s="51"/>
    </row>
    <row r="61" spans="1:17" ht="45" customHeight="1" x14ac:dyDescent="0.25">
      <c r="A61" s="82" t="s">
        <v>37</v>
      </c>
      <c r="B61" s="82"/>
      <c r="C61" s="82" t="s">
        <v>47</v>
      </c>
      <c r="D61" s="82"/>
      <c r="E61" s="84" t="s">
        <v>151</v>
      </c>
      <c r="F61" s="84"/>
      <c r="G61" s="84" t="s">
        <v>324</v>
      </c>
      <c r="H61" s="84" t="s">
        <v>153</v>
      </c>
      <c r="I61" s="84"/>
      <c r="J61" s="88" t="s">
        <v>327</v>
      </c>
      <c r="K61" s="88" t="s">
        <v>328</v>
      </c>
      <c r="L61" s="91" t="s">
        <v>145</v>
      </c>
      <c r="M61" s="85">
        <v>1</v>
      </c>
      <c r="N61" s="86">
        <v>398.52</v>
      </c>
      <c r="O61" s="69">
        <f t="shared" si="0"/>
        <v>398.52</v>
      </c>
      <c r="P61" s="81" t="s">
        <v>3</v>
      </c>
      <c r="Q61" s="51"/>
    </row>
    <row r="62" spans="1:17" ht="45" customHeight="1" x14ac:dyDescent="0.25">
      <c r="A62" s="82" t="s">
        <v>150</v>
      </c>
      <c r="B62" s="82"/>
      <c r="C62" s="82" t="s">
        <v>5</v>
      </c>
      <c r="D62" s="82"/>
      <c r="E62" s="84" t="s">
        <v>151</v>
      </c>
      <c r="F62" s="84"/>
      <c r="G62" s="84" t="s">
        <v>329</v>
      </c>
      <c r="H62" s="84" t="s">
        <v>153</v>
      </c>
      <c r="I62" s="84"/>
      <c r="J62" s="88" t="s">
        <v>330</v>
      </c>
      <c r="K62" s="88" t="s">
        <v>331</v>
      </c>
      <c r="L62" s="90" t="s">
        <v>332</v>
      </c>
      <c r="M62" s="85">
        <v>1</v>
      </c>
      <c r="N62" s="86">
        <v>340.98</v>
      </c>
      <c r="O62" s="69">
        <f t="shared" si="0"/>
        <v>340.98</v>
      </c>
      <c r="P62" s="81" t="s">
        <v>3</v>
      </c>
      <c r="Q62" s="51"/>
    </row>
    <row r="63" spans="1:17" ht="45" customHeight="1" x14ac:dyDescent="0.25">
      <c r="A63" s="82" t="s">
        <v>150</v>
      </c>
      <c r="B63" s="82"/>
      <c r="C63" s="82" t="s">
        <v>47</v>
      </c>
      <c r="D63" s="82"/>
      <c r="E63" s="84" t="s">
        <v>151</v>
      </c>
      <c r="F63" s="84"/>
      <c r="G63" s="84" t="s">
        <v>189</v>
      </c>
      <c r="H63" s="84" t="s">
        <v>153</v>
      </c>
      <c r="I63" s="84"/>
      <c r="J63" s="88" t="s">
        <v>333</v>
      </c>
      <c r="K63" s="88" t="s">
        <v>334</v>
      </c>
      <c r="L63" s="91" t="s">
        <v>145</v>
      </c>
      <c r="M63" s="85">
        <v>16</v>
      </c>
      <c r="N63" s="86">
        <v>581.52</v>
      </c>
      <c r="O63" s="69">
        <f t="shared" si="0"/>
        <v>9304.32</v>
      </c>
      <c r="P63" s="81" t="s">
        <v>3</v>
      </c>
      <c r="Q63" s="51"/>
    </row>
    <row r="64" spans="1:17" ht="45" customHeight="1" x14ac:dyDescent="0.25">
      <c r="A64" s="82" t="s">
        <v>150</v>
      </c>
      <c r="B64" s="82"/>
      <c r="C64" s="82" t="s">
        <v>47</v>
      </c>
      <c r="D64" s="82"/>
      <c r="E64" s="84" t="s">
        <v>151</v>
      </c>
      <c r="F64" s="84"/>
      <c r="G64" s="84" t="s">
        <v>189</v>
      </c>
      <c r="H64" s="84" t="s">
        <v>153</v>
      </c>
      <c r="I64" s="84"/>
      <c r="J64" s="88" t="s">
        <v>335</v>
      </c>
      <c r="K64" s="88" t="s">
        <v>336</v>
      </c>
      <c r="L64" s="91" t="s">
        <v>145</v>
      </c>
      <c r="M64" s="85">
        <v>8</v>
      </c>
      <c r="N64" s="86">
        <v>367.05</v>
      </c>
      <c r="O64" s="69">
        <f t="shared" si="0"/>
        <v>2936.4</v>
      </c>
      <c r="P64" s="81" t="s">
        <v>3</v>
      </c>
      <c r="Q64" s="51"/>
    </row>
    <row r="65" spans="1:17" ht="45" customHeight="1" x14ac:dyDescent="0.25">
      <c r="A65" s="82" t="s">
        <v>150</v>
      </c>
      <c r="B65" s="82"/>
      <c r="C65" s="82" t="s">
        <v>139</v>
      </c>
      <c r="D65" s="82"/>
      <c r="E65" s="84" t="s">
        <v>151</v>
      </c>
      <c r="F65" s="84"/>
      <c r="G65" s="84" t="s">
        <v>189</v>
      </c>
      <c r="H65" s="84" t="s">
        <v>153</v>
      </c>
      <c r="I65" s="84"/>
      <c r="J65" s="88" t="s">
        <v>337</v>
      </c>
      <c r="K65" s="88" t="s">
        <v>338</v>
      </c>
      <c r="L65" s="91" t="s">
        <v>145</v>
      </c>
      <c r="M65" s="85">
        <v>4</v>
      </c>
      <c r="N65" s="86">
        <v>344.17</v>
      </c>
      <c r="O65" s="69">
        <f t="shared" si="0"/>
        <v>1376.68</v>
      </c>
      <c r="P65" s="81" t="s">
        <v>3</v>
      </c>
      <c r="Q65" s="51"/>
    </row>
    <row r="66" spans="1:17" ht="45" customHeight="1" x14ac:dyDescent="0.25">
      <c r="A66" s="82" t="s">
        <v>30</v>
      </c>
      <c r="B66" s="82"/>
      <c r="C66" s="82" t="s">
        <v>5</v>
      </c>
      <c r="D66" s="82"/>
      <c r="E66" s="84" t="s">
        <v>162</v>
      </c>
      <c r="F66" s="84"/>
      <c r="G66" s="84" t="s">
        <v>215</v>
      </c>
      <c r="H66" s="84" t="s">
        <v>153</v>
      </c>
      <c r="I66" s="84"/>
      <c r="J66" s="88" t="s">
        <v>339</v>
      </c>
      <c r="K66" s="88" t="s">
        <v>340</v>
      </c>
      <c r="L66" s="90" t="s">
        <v>231</v>
      </c>
      <c r="M66" s="85">
        <v>25</v>
      </c>
      <c r="N66" s="86">
        <v>187</v>
      </c>
      <c r="O66" s="69">
        <f t="shared" si="0"/>
        <v>4675</v>
      </c>
      <c r="P66" s="81" t="s">
        <v>3</v>
      </c>
      <c r="Q66" s="51"/>
    </row>
    <row r="67" spans="1:17" ht="45" customHeight="1" x14ac:dyDescent="0.25">
      <c r="A67" s="82" t="s">
        <v>30</v>
      </c>
      <c r="B67" s="82"/>
      <c r="C67" s="82" t="s">
        <v>5</v>
      </c>
      <c r="D67" s="82"/>
      <c r="E67" s="84" t="s">
        <v>162</v>
      </c>
      <c r="F67" s="84"/>
      <c r="G67" s="84" t="s">
        <v>215</v>
      </c>
      <c r="H67" s="84" t="s">
        <v>153</v>
      </c>
      <c r="I67" s="84"/>
      <c r="J67" s="88" t="s">
        <v>341</v>
      </c>
      <c r="K67" s="88" t="s">
        <v>342</v>
      </c>
      <c r="L67" s="90" t="s">
        <v>231</v>
      </c>
      <c r="M67" s="85">
        <v>8</v>
      </c>
      <c r="N67" s="86">
        <v>162</v>
      </c>
      <c r="O67" s="69">
        <f t="shared" si="0"/>
        <v>1296</v>
      </c>
      <c r="P67" s="81" t="s">
        <v>3</v>
      </c>
      <c r="Q67" s="51"/>
    </row>
    <row r="68" spans="1:17" ht="45" customHeight="1" x14ac:dyDescent="0.25">
      <c r="A68" s="82" t="s">
        <v>30</v>
      </c>
      <c r="B68" s="82"/>
      <c r="C68" s="82" t="s">
        <v>5</v>
      </c>
      <c r="D68" s="82"/>
      <c r="E68" s="84" t="s">
        <v>162</v>
      </c>
      <c r="F68" s="84"/>
      <c r="G68" s="84" t="s">
        <v>215</v>
      </c>
      <c r="H68" s="84" t="s">
        <v>153</v>
      </c>
      <c r="I68" s="84"/>
      <c r="J68" s="88" t="s">
        <v>343</v>
      </c>
      <c r="K68" s="88" t="s">
        <v>344</v>
      </c>
      <c r="L68" s="90" t="s">
        <v>227</v>
      </c>
      <c r="M68" s="85">
        <v>2</v>
      </c>
      <c r="N68" s="86">
        <v>328</v>
      </c>
      <c r="O68" s="69">
        <f t="shared" ref="O68:O131" si="1">$M68*$N68</f>
        <v>656</v>
      </c>
      <c r="P68" s="81" t="s">
        <v>3</v>
      </c>
      <c r="Q68" s="51"/>
    </row>
    <row r="69" spans="1:17" ht="45" customHeight="1" x14ac:dyDescent="0.25">
      <c r="A69" s="82" t="s">
        <v>30</v>
      </c>
      <c r="B69" s="82"/>
      <c r="C69" s="82" t="s">
        <v>5</v>
      </c>
      <c r="D69" s="82"/>
      <c r="E69" s="84" t="s">
        <v>162</v>
      </c>
      <c r="F69" s="84"/>
      <c r="G69" s="84" t="s">
        <v>215</v>
      </c>
      <c r="H69" s="84" t="s">
        <v>153</v>
      </c>
      <c r="I69" s="84"/>
      <c r="J69" s="88" t="s">
        <v>345</v>
      </c>
      <c r="K69" s="88" t="s">
        <v>346</v>
      </c>
      <c r="L69" s="90" t="s">
        <v>227</v>
      </c>
      <c r="M69" s="85">
        <v>5</v>
      </c>
      <c r="N69" s="86">
        <v>314</v>
      </c>
      <c r="O69" s="69">
        <f t="shared" si="1"/>
        <v>1570</v>
      </c>
      <c r="P69" s="81" t="s">
        <v>3</v>
      </c>
      <c r="Q69" s="51"/>
    </row>
    <row r="70" spans="1:17" ht="45" customHeight="1" x14ac:dyDescent="0.25">
      <c r="A70" s="82" t="s">
        <v>150</v>
      </c>
      <c r="B70" s="82"/>
      <c r="C70" s="82" t="s">
        <v>5</v>
      </c>
      <c r="D70" s="82"/>
      <c r="E70" s="84" t="s">
        <v>151</v>
      </c>
      <c r="F70" s="84"/>
      <c r="G70" s="84" t="s">
        <v>152</v>
      </c>
      <c r="H70" s="84" t="s">
        <v>153</v>
      </c>
      <c r="I70" s="84"/>
      <c r="J70" s="88" t="s">
        <v>347</v>
      </c>
      <c r="K70" s="88" t="s">
        <v>348</v>
      </c>
      <c r="L70" s="90" t="s">
        <v>156</v>
      </c>
      <c r="M70" s="85">
        <v>30</v>
      </c>
      <c r="N70" s="86">
        <v>60.41</v>
      </c>
      <c r="O70" s="69">
        <f t="shared" si="1"/>
        <v>1812.3</v>
      </c>
      <c r="P70" s="81" t="s">
        <v>3</v>
      </c>
      <c r="Q70" s="51"/>
    </row>
    <row r="71" spans="1:17" ht="45" customHeight="1" x14ac:dyDescent="0.25">
      <c r="A71" s="82" t="s">
        <v>150</v>
      </c>
      <c r="B71" s="82"/>
      <c r="C71" s="82" t="s">
        <v>5</v>
      </c>
      <c r="D71" s="82"/>
      <c r="E71" s="84" t="s">
        <v>151</v>
      </c>
      <c r="F71" s="84"/>
      <c r="G71" s="84" t="s">
        <v>152</v>
      </c>
      <c r="H71" s="84" t="s">
        <v>153</v>
      </c>
      <c r="I71" s="84"/>
      <c r="J71" s="88" t="s">
        <v>349</v>
      </c>
      <c r="K71" s="88" t="s">
        <v>350</v>
      </c>
      <c r="L71" s="90" t="s">
        <v>156</v>
      </c>
      <c r="M71" s="85">
        <v>59</v>
      </c>
      <c r="N71" s="86">
        <v>63.75</v>
      </c>
      <c r="O71" s="69">
        <f t="shared" si="1"/>
        <v>3761.25</v>
      </c>
      <c r="P71" s="81" t="s">
        <v>3</v>
      </c>
      <c r="Q71" s="51"/>
    </row>
    <row r="72" spans="1:17" ht="45" customHeight="1" x14ac:dyDescent="0.25">
      <c r="A72" s="82" t="s">
        <v>150</v>
      </c>
      <c r="B72" s="82"/>
      <c r="C72" s="82" t="s">
        <v>5</v>
      </c>
      <c r="D72" s="82"/>
      <c r="E72" s="84" t="s">
        <v>151</v>
      </c>
      <c r="F72" s="84"/>
      <c r="G72" s="84" t="s">
        <v>152</v>
      </c>
      <c r="H72" s="84" t="s">
        <v>153</v>
      </c>
      <c r="I72" s="84"/>
      <c r="J72" s="88" t="s">
        <v>351</v>
      </c>
      <c r="K72" s="88" t="s">
        <v>352</v>
      </c>
      <c r="L72" s="90" t="s">
        <v>156</v>
      </c>
      <c r="M72" s="85">
        <v>40</v>
      </c>
      <c r="N72" s="86">
        <v>63.74</v>
      </c>
      <c r="O72" s="69">
        <f t="shared" si="1"/>
        <v>2549.6</v>
      </c>
      <c r="P72" s="81" t="s">
        <v>3</v>
      </c>
      <c r="Q72" s="51"/>
    </row>
    <row r="73" spans="1:17" ht="45" customHeight="1" x14ac:dyDescent="0.25">
      <c r="A73" s="82" t="s">
        <v>150</v>
      </c>
      <c r="B73" s="82"/>
      <c r="C73" s="82" t="s">
        <v>139</v>
      </c>
      <c r="D73" s="82"/>
      <c r="E73" s="84" t="s">
        <v>304</v>
      </c>
      <c r="F73" s="84"/>
      <c r="G73" s="84" t="s">
        <v>305</v>
      </c>
      <c r="H73" s="84" t="s">
        <v>153</v>
      </c>
      <c r="I73" s="84"/>
      <c r="J73" s="88" t="s">
        <v>353</v>
      </c>
      <c r="K73" s="88" t="s">
        <v>354</v>
      </c>
      <c r="L73" s="90" t="s">
        <v>308</v>
      </c>
      <c r="M73" s="85">
        <v>12</v>
      </c>
      <c r="N73" s="86">
        <v>321.08</v>
      </c>
      <c r="O73" s="69">
        <f t="shared" si="1"/>
        <v>3852.96</v>
      </c>
      <c r="P73" s="81" t="s">
        <v>3</v>
      </c>
      <c r="Q73" s="51"/>
    </row>
    <row r="74" spans="1:17" ht="45" customHeight="1" x14ac:dyDescent="0.25">
      <c r="A74" s="82" t="s">
        <v>150</v>
      </c>
      <c r="B74" s="82"/>
      <c r="C74" s="82" t="s">
        <v>139</v>
      </c>
      <c r="D74" s="82"/>
      <c r="E74" s="84" t="s">
        <v>304</v>
      </c>
      <c r="F74" s="84"/>
      <c r="G74" s="84" t="s">
        <v>305</v>
      </c>
      <c r="H74" s="84" t="s">
        <v>153</v>
      </c>
      <c r="I74" s="84"/>
      <c r="J74" s="88" t="s">
        <v>355</v>
      </c>
      <c r="K74" s="88" t="s">
        <v>356</v>
      </c>
      <c r="L74" s="90" t="s">
        <v>308</v>
      </c>
      <c r="M74" s="85">
        <v>21</v>
      </c>
      <c r="N74" s="86">
        <v>109.48</v>
      </c>
      <c r="O74" s="69">
        <f t="shared" si="1"/>
        <v>2299.08</v>
      </c>
      <c r="P74" s="81" t="s">
        <v>3</v>
      </c>
      <c r="Q74" s="51"/>
    </row>
    <row r="75" spans="1:17" ht="45" customHeight="1" x14ac:dyDescent="0.25">
      <c r="A75" s="82" t="s">
        <v>150</v>
      </c>
      <c r="B75" s="82"/>
      <c r="C75" s="82" t="s">
        <v>139</v>
      </c>
      <c r="D75" s="82"/>
      <c r="E75" s="84" t="s">
        <v>151</v>
      </c>
      <c r="F75" s="84"/>
      <c r="G75" s="84" t="s">
        <v>357</v>
      </c>
      <c r="H75" s="84" t="s">
        <v>153</v>
      </c>
      <c r="I75" s="84"/>
      <c r="J75" s="88" t="s">
        <v>358</v>
      </c>
      <c r="K75" s="88" t="s">
        <v>359</v>
      </c>
      <c r="L75" s="91" t="s">
        <v>145</v>
      </c>
      <c r="M75" s="85">
        <v>8</v>
      </c>
      <c r="N75" s="86">
        <v>338.45</v>
      </c>
      <c r="O75" s="69">
        <f t="shared" si="1"/>
        <v>2707.6</v>
      </c>
      <c r="P75" s="81" t="s">
        <v>3</v>
      </c>
      <c r="Q75" s="51"/>
    </row>
    <row r="76" spans="1:17" ht="45" customHeight="1" x14ac:dyDescent="0.25">
      <c r="A76" s="82" t="s">
        <v>150</v>
      </c>
      <c r="B76" s="82"/>
      <c r="C76" s="82" t="s">
        <v>139</v>
      </c>
      <c r="D76" s="82"/>
      <c r="E76" s="84" t="s">
        <v>151</v>
      </c>
      <c r="F76" s="84"/>
      <c r="G76" s="84" t="s">
        <v>189</v>
      </c>
      <c r="H76" s="84" t="s">
        <v>153</v>
      </c>
      <c r="I76" s="84"/>
      <c r="J76" s="88" t="s">
        <v>360</v>
      </c>
      <c r="K76" s="88" t="s">
        <v>361</v>
      </c>
      <c r="L76" s="91" t="s">
        <v>145</v>
      </c>
      <c r="M76" s="85">
        <v>10</v>
      </c>
      <c r="N76" s="86">
        <v>120.8</v>
      </c>
      <c r="O76" s="69">
        <f t="shared" si="1"/>
        <v>1208</v>
      </c>
      <c r="P76" s="81" t="s">
        <v>3</v>
      </c>
      <c r="Q76" s="51"/>
    </row>
    <row r="77" spans="1:17" ht="45" customHeight="1" x14ac:dyDescent="0.25">
      <c r="A77" s="82" t="s">
        <v>150</v>
      </c>
      <c r="B77" s="82"/>
      <c r="C77" s="82" t="s">
        <v>47</v>
      </c>
      <c r="D77" s="82"/>
      <c r="E77" s="84" t="s">
        <v>151</v>
      </c>
      <c r="F77" s="84"/>
      <c r="G77" s="84" t="s">
        <v>362</v>
      </c>
      <c r="H77" s="84" t="s">
        <v>153</v>
      </c>
      <c r="I77" s="84"/>
      <c r="J77" s="88" t="s">
        <v>363</v>
      </c>
      <c r="K77" s="88" t="s">
        <v>364</v>
      </c>
      <c r="L77" s="90" t="s">
        <v>365</v>
      </c>
      <c r="M77" s="85">
        <v>172</v>
      </c>
      <c r="N77" s="86">
        <v>258.11</v>
      </c>
      <c r="O77" s="69">
        <f t="shared" si="1"/>
        <v>44394.920000000006</v>
      </c>
      <c r="P77" s="81" t="s">
        <v>3</v>
      </c>
      <c r="Q77" s="51"/>
    </row>
    <row r="78" spans="1:17" ht="45" customHeight="1" x14ac:dyDescent="0.25">
      <c r="A78" s="82" t="s">
        <v>150</v>
      </c>
      <c r="B78" s="82"/>
      <c r="C78" s="82" t="s">
        <v>47</v>
      </c>
      <c r="D78" s="82"/>
      <c r="E78" s="84" t="s">
        <v>151</v>
      </c>
      <c r="F78" s="84"/>
      <c r="G78" s="84" t="s">
        <v>362</v>
      </c>
      <c r="H78" s="84" t="s">
        <v>153</v>
      </c>
      <c r="I78" s="84"/>
      <c r="J78" s="88" t="s">
        <v>366</v>
      </c>
      <c r="K78" s="88" t="s">
        <v>367</v>
      </c>
      <c r="L78" s="90" t="s">
        <v>365</v>
      </c>
      <c r="M78" s="85">
        <v>16</v>
      </c>
      <c r="N78" s="86">
        <v>492.53</v>
      </c>
      <c r="O78" s="69">
        <f t="shared" si="1"/>
        <v>7880.48</v>
      </c>
      <c r="P78" s="81" t="s">
        <v>3</v>
      </c>
      <c r="Q78" s="51"/>
    </row>
    <row r="79" spans="1:17" ht="45" customHeight="1" x14ac:dyDescent="0.25">
      <c r="A79" s="82" t="s">
        <v>150</v>
      </c>
      <c r="B79" s="82"/>
      <c r="C79" s="82" t="s">
        <v>47</v>
      </c>
      <c r="D79" s="82"/>
      <c r="E79" s="84" t="s">
        <v>151</v>
      </c>
      <c r="F79" s="84"/>
      <c r="G79" s="84" t="s">
        <v>362</v>
      </c>
      <c r="H79" s="84" t="s">
        <v>153</v>
      </c>
      <c r="I79" s="84"/>
      <c r="J79" s="88" t="s">
        <v>368</v>
      </c>
      <c r="K79" s="88" t="s">
        <v>369</v>
      </c>
      <c r="L79" s="90" t="s">
        <v>365</v>
      </c>
      <c r="M79" s="85">
        <v>18</v>
      </c>
      <c r="N79" s="86">
        <v>602.6</v>
      </c>
      <c r="O79" s="69">
        <f t="shared" si="1"/>
        <v>10846.800000000001</v>
      </c>
      <c r="P79" s="81" t="s">
        <v>3</v>
      </c>
      <c r="Q79" s="51"/>
    </row>
    <row r="80" spans="1:17" ht="45" customHeight="1" x14ac:dyDescent="0.25">
      <c r="A80" s="82" t="s">
        <v>150</v>
      </c>
      <c r="B80" s="82"/>
      <c r="C80" s="82" t="s">
        <v>175</v>
      </c>
      <c r="D80" s="82"/>
      <c r="E80" s="84" t="s">
        <v>151</v>
      </c>
      <c r="F80" s="84"/>
      <c r="G80" s="84" t="s">
        <v>176</v>
      </c>
      <c r="H80" s="84" t="s">
        <v>153</v>
      </c>
      <c r="I80" s="84"/>
      <c r="J80" s="88" t="s">
        <v>370</v>
      </c>
      <c r="K80" s="88" t="s">
        <v>371</v>
      </c>
      <c r="L80" s="90" t="s">
        <v>179</v>
      </c>
      <c r="M80" s="85">
        <v>7</v>
      </c>
      <c r="N80" s="86">
        <v>300.3</v>
      </c>
      <c r="O80" s="69">
        <f t="shared" si="1"/>
        <v>2102.1</v>
      </c>
      <c r="P80" s="81" t="s">
        <v>3</v>
      </c>
      <c r="Q80" s="51"/>
    </row>
    <row r="81" spans="1:17" ht="45" customHeight="1" x14ac:dyDescent="0.25">
      <c r="A81" s="82" t="s">
        <v>30</v>
      </c>
      <c r="B81" s="82"/>
      <c r="C81" s="82" t="s">
        <v>47</v>
      </c>
      <c r="D81" s="82"/>
      <c r="E81" s="84" t="s">
        <v>162</v>
      </c>
      <c r="F81" s="84"/>
      <c r="G81" s="84" t="s">
        <v>232</v>
      </c>
      <c r="H81" s="84" t="s">
        <v>153</v>
      </c>
      <c r="I81" s="84"/>
      <c r="J81" s="88" t="s">
        <v>372</v>
      </c>
      <c r="K81" s="88" t="s">
        <v>373</v>
      </c>
      <c r="L81" s="90" t="s">
        <v>249</v>
      </c>
      <c r="M81" s="85">
        <v>1</v>
      </c>
      <c r="N81" s="86">
        <v>303</v>
      </c>
      <c r="O81" s="69">
        <f t="shared" si="1"/>
        <v>303</v>
      </c>
      <c r="P81" s="81" t="s">
        <v>3</v>
      </c>
      <c r="Q81" s="51"/>
    </row>
    <row r="82" spans="1:17" ht="45" customHeight="1" x14ac:dyDescent="0.25">
      <c r="A82" s="82" t="s">
        <v>30</v>
      </c>
      <c r="B82" s="82"/>
      <c r="C82" s="82" t="s">
        <v>47</v>
      </c>
      <c r="D82" s="82"/>
      <c r="E82" s="84" t="s">
        <v>162</v>
      </c>
      <c r="F82" s="84"/>
      <c r="G82" s="84" t="s">
        <v>232</v>
      </c>
      <c r="H82" s="84" t="s">
        <v>153</v>
      </c>
      <c r="I82" s="84"/>
      <c r="J82" s="88" t="s">
        <v>374</v>
      </c>
      <c r="K82" s="88" t="s">
        <v>375</v>
      </c>
      <c r="L82" s="90" t="s">
        <v>249</v>
      </c>
      <c r="M82" s="85">
        <v>4</v>
      </c>
      <c r="N82" s="86">
        <v>590</v>
      </c>
      <c r="O82" s="69">
        <f t="shared" si="1"/>
        <v>2360</v>
      </c>
      <c r="P82" s="81" t="s">
        <v>3</v>
      </c>
      <c r="Q82" s="51"/>
    </row>
    <row r="83" spans="1:17" ht="45" customHeight="1" x14ac:dyDescent="0.25">
      <c r="A83" s="82" t="s">
        <v>30</v>
      </c>
      <c r="B83" s="82"/>
      <c r="C83" s="82" t="s">
        <v>47</v>
      </c>
      <c r="D83" s="82"/>
      <c r="E83" s="84" t="s">
        <v>162</v>
      </c>
      <c r="F83" s="84"/>
      <c r="G83" s="84" t="s">
        <v>232</v>
      </c>
      <c r="H83" s="84" t="s">
        <v>153</v>
      </c>
      <c r="I83" s="84"/>
      <c r="J83" s="88" t="s">
        <v>376</v>
      </c>
      <c r="K83" s="88" t="s">
        <v>377</v>
      </c>
      <c r="L83" s="90" t="s">
        <v>249</v>
      </c>
      <c r="M83" s="85">
        <v>4</v>
      </c>
      <c r="N83" s="86">
        <v>332</v>
      </c>
      <c r="O83" s="69">
        <f t="shared" si="1"/>
        <v>1328</v>
      </c>
      <c r="P83" s="81" t="s">
        <v>3</v>
      </c>
      <c r="Q83" s="51"/>
    </row>
    <row r="84" spans="1:17" ht="45" customHeight="1" x14ac:dyDescent="0.25">
      <c r="A84" s="82" t="s">
        <v>30</v>
      </c>
      <c r="B84" s="82"/>
      <c r="C84" s="82" t="s">
        <v>47</v>
      </c>
      <c r="D84" s="82"/>
      <c r="E84" s="84" t="s">
        <v>162</v>
      </c>
      <c r="F84" s="84"/>
      <c r="G84" s="84" t="s">
        <v>232</v>
      </c>
      <c r="H84" s="84" t="s">
        <v>153</v>
      </c>
      <c r="I84" s="84"/>
      <c r="J84" s="88" t="s">
        <v>378</v>
      </c>
      <c r="K84" s="88" t="s">
        <v>379</v>
      </c>
      <c r="L84" s="90" t="s">
        <v>249</v>
      </c>
      <c r="M84" s="85">
        <v>2</v>
      </c>
      <c r="N84" s="86">
        <v>342</v>
      </c>
      <c r="O84" s="69">
        <f t="shared" si="1"/>
        <v>684</v>
      </c>
      <c r="P84" s="81" t="s">
        <v>3</v>
      </c>
      <c r="Q84" s="51"/>
    </row>
    <row r="85" spans="1:17" ht="45" customHeight="1" x14ac:dyDescent="0.25">
      <c r="A85" s="82" t="s">
        <v>30</v>
      </c>
      <c r="B85" s="82"/>
      <c r="C85" s="82" t="s">
        <v>175</v>
      </c>
      <c r="D85" s="82"/>
      <c r="E85" s="84" t="s">
        <v>151</v>
      </c>
      <c r="F85" s="84"/>
      <c r="G85" s="84" t="s">
        <v>241</v>
      </c>
      <c r="H85" s="84" t="s">
        <v>153</v>
      </c>
      <c r="I85" s="84"/>
      <c r="J85" s="88" t="s">
        <v>380</v>
      </c>
      <c r="K85" s="88" t="s">
        <v>381</v>
      </c>
      <c r="L85" s="90" t="s">
        <v>244</v>
      </c>
      <c r="M85" s="85">
        <v>1</v>
      </c>
      <c r="N85" s="86">
        <v>411.44</v>
      </c>
      <c r="O85" s="69">
        <f t="shared" si="1"/>
        <v>411.44</v>
      </c>
      <c r="P85" s="81" t="s">
        <v>3</v>
      </c>
      <c r="Q85" s="51"/>
    </row>
    <row r="86" spans="1:17" ht="45" customHeight="1" x14ac:dyDescent="0.25">
      <c r="A86" s="82" t="s">
        <v>30</v>
      </c>
      <c r="B86" s="82"/>
      <c r="C86" s="82" t="s">
        <v>47</v>
      </c>
      <c r="D86" s="82"/>
      <c r="E86" s="84" t="s">
        <v>162</v>
      </c>
      <c r="F86" s="84"/>
      <c r="G86" s="84" t="s">
        <v>232</v>
      </c>
      <c r="H86" s="84" t="s">
        <v>153</v>
      </c>
      <c r="I86" s="84"/>
      <c r="J86" s="88" t="s">
        <v>382</v>
      </c>
      <c r="K86" s="88" t="s">
        <v>383</v>
      </c>
      <c r="L86" s="90" t="s">
        <v>249</v>
      </c>
      <c r="M86" s="85">
        <v>1</v>
      </c>
      <c r="N86" s="86">
        <v>557</v>
      </c>
      <c r="O86" s="69">
        <f t="shared" si="1"/>
        <v>557</v>
      </c>
      <c r="P86" s="81" t="s">
        <v>3</v>
      </c>
      <c r="Q86" s="51"/>
    </row>
    <row r="87" spans="1:17" ht="45" customHeight="1" x14ac:dyDescent="0.25">
      <c r="A87" s="82" t="s">
        <v>30</v>
      </c>
      <c r="B87" s="82"/>
      <c r="C87" s="82" t="s">
        <v>175</v>
      </c>
      <c r="D87" s="82"/>
      <c r="E87" s="84" t="s">
        <v>151</v>
      </c>
      <c r="F87" s="84"/>
      <c r="G87" s="84" t="s">
        <v>241</v>
      </c>
      <c r="H87" s="84" t="s">
        <v>153</v>
      </c>
      <c r="I87" s="84"/>
      <c r="J87" s="88" t="s">
        <v>384</v>
      </c>
      <c r="K87" s="88" t="s">
        <v>385</v>
      </c>
      <c r="L87" s="90" t="s">
        <v>244</v>
      </c>
      <c r="M87" s="85">
        <v>6</v>
      </c>
      <c r="N87" s="86">
        <v>388.52</v>
      </c>
      <c r="O87" s="69">
        <f t="shared" si="1"/>
        <v>2331.12</v>
      </c>
      <c r="P87" s="81" t="s">
        <v>3</v>
      </c>
      <c r="Q87" s="51"/>
    </row>
    <row r="88" spans="1:17" ht="45" customHeight="1" x14ac:dyDescent="0.25">
      <c r="A88" s="82" t="s">
        <v>150</v>
      </c>
      <c r="B88" s="82"/>
      <c r="C88" s="82" t="s">
        <v>175</v>
      </c>
      <c r="D88" s="82"/>
      <c r="E88" s="84" t="s">
        <v>151</v>
      </c>
      <c r="F88" s="84"/>
      <c r="G88" s="84" t="s">
        <v>176</v>
      </c>
      <c r="H88" s="84" t="s">
        <v>153</v>
      </c>
      <c r="I88" s="84"/>
      <c r="J88" s="88" t="s">
        <v>386</v>
      </c>
      <c r="K88" s="88" t="s">
        <v>387</v>
      </c>
      <c r="L88" s="90" t="s">
        <v>179</v>
      </c>
      <c r="M88" s="85">
        <v>4</v>
      </c>
      <c r="N88" s="86">
        <v>193.97</v>
      </c>
      <c r="O88" s="69">
        <f t="shared" si="1"/>
        <v>775.88</v>
      </c>
      <c r="P88" s="81" t="s">
        <v>3</v>
      </c>
      <c r="Q88" s="51"/>
    </row>
    <row r="89" spans="1:17" ht="45" customHeight="1" x14ac:dyDescent="0.25">
      <c r="A89" s="82" t="s">
        <v>150</v>
      </c>
      <c r="B89" s="82"/>
      <c r="C89" s="82" t="s">
        <v>175</v>
      </c>
      <c r="D89" s="82"/>
      <c r="E89" s="84" t="s">
        <v>151</v>
      </c>
      <c r="F89" s="84"/>
      <c r="G89" s="84" t="s">
        <v>176</v>
      </c>
      <c r="H89" s="84" t="s">
        <v>153</v>
      </c>
      <c r="I89" s="84"/>
      <c r="J89" s="88" t="s">
        <v>388</v>
      </c>
      <c r="K89" s="88" t="s">
        <v>389</v>
      </c>
      <c r="L89" s="90" t="s">
        <v>179</v>
      </c>
      <c r="M89" s="85">
        <v>4</v>
      </c>
      <c r="N89" s="86">
        <v>272.55</v>
      </c>
      <c r="O89" s="69">
        <f t="shared" si="1"/>
        <v>1090.2</v>
      </c>
      <c r="P89" s="81" t="s">
        <v>3</v>
      </c>
      <c r="Q89" s="51"/>
    </row>
    <row r="90" spans="1:17" ht="45" customHeight="1" x14ac:dyDescent="0.25">
      <c r="A90" s="82" t="s">
        <v>150</v>
      </c>
      <c r="B90" s="82"/>
      <c r="C90" s="82" t="s">
        <v>5</v>
      </c>
      <c r="D90" s="82"/>
      <c r="E90" s="84" t="s">
        <v>151</v>
      </c>
      <c r="F90" s="84"/>
      <c r="G90" s="84" t="s">
        <v>390</v>
      </c>
      <c r="H90" s="84" t="s">
        <v>153</v>
      </c>
      <c r="I90" s="84"/>
      <c r="J90" s="88" t="s">
        <v>391</v>
      </c>
      <c r="K90" s="88" t="s">
        <v>392</v>
      </c>
      <c r="L90" s="90" t="s">
        <v>393</v>
      </c>
      <c r="M90" s="85">
        <v>30</v>
      </c>
      <c r="N90" s="86">
        <v>45.12</v>
      </c>
      <c r="O90" s="69">
        <f t="shared" si="1"/>
        <v>1353.6</v>
      </c>
      <c r="P90" s="81" t="s">
        <v>3</v>
      </c>
      <c r="Q90" s="51"/>
    </row>
    <row r="91" spans="1:17" ht="45" customHeight="1" x14ac:dyDescent="0.25">
      <c r="A91" s="82" t="s">
        <v>150</v>
      </c>
      <c r="B91" s="82"/>
      <c r="C91" s="82" t="s">
        <v>139</v>
      </c>
      <c r="D91" s="82"/>
      <c r="E91" s="84" t="s">
        <v>151</v>
      </c>
      <c r="F91" s="84"/>
      <c r="G91" s="84" t="s">
        <v>304</v>
      </c>
      <c r="H91" s="84" t="s">
        <v>153</v>
      </c>
      <c r="I91" s="84"/>
      <c r="J91" s="88" t="s">
        <v>394</v>
      </c>
      <c r="K91" s="88" t="s">
        <v>395</v>
      </c>
      <c r="L91" s="90" t="s">
        <v>396</v>
      </c>
      <c r="M91" s="85">
        <v>11</v>
      </c>
      <c r="N91" s="86">
        <v>621.99</v>
      </c>
      <c r="O91" s="69">
        <f t="shared" si="1"/>
        <v>6841.89</v>
      </c>
      <c r="P91" s="81" t="s">
        <v>3</v>
      </c>
      <c r="Q91" s="51"/>
    </row>
    <row r="92" spans="1:17" ht="45" customHeight="1" x14ac:dyDescent="0.25">
      <c r="A92" s="82" t="s">
        <v>54</v>
      </c>
      <c r="B92" s="82"/>
      <c r="C92" s="82" t="s">
        <v>139</v>
      </c>
      <c r="D92" s="82"/>
      <c r="E92" s="84" t="s">
        <v>151</v>
      </c>
      <c r="F92" s="84"/>
      <c r="G92" s="84" t="s">
        <v>397</v>
      </c>
      <c r="H92" s="84" t="s">
        <v>153</v>
      </c>
      <c r="I92" s="84"/>
      <c r="J92" s="88" t="s">
        <v>398</v>
      </c>
      <c r="K92" s="88" t="s">
        <v>399</v>
      </c>
      <c r="L92" s="90" t="s">
        <v>400</v>
      </c>
      <c r="M92" s="85">
        <v>1</v>
      </c>
      <c r="N92" s="86">
        <v>2616.1799999999998</v>
      </c>
      <c r="O92" s="69">
        <f t="shared" si="1"/>
        <v>2616.1799999999998</v>
      </c>
      <c r="P92" s="81" t="s">
        <v>3</v>
      </c>
      <c r="Q92" s="51"/>
    </row>
    <row r="93" spans="1:17" ht="45" customHeight="1" x14ac:dyDescent="0.25">
      <c r="A93" s="82" t="s">
        <v>150</v>
      </c>
      <c r="B93" s="82"/>
      <c r="C93" s="82" t="s">
        <v>139</v>
      </c>
      <c r="D93" s="82"/>
      <c r="E93" s="84" t="s">
        <v>151</v>
      </c>
      <c r="F93" s="84"/>
      <c r="G93" s="84" t="s">
        <v>401</v>
      </c>
      <c r="H93" s="84" t="s">
        <v>153</v>
      </c>
      <c r="I93" s="84"/>
      <c r="J93" s="88" t="s">
        <v>402</v>
      </c>
      <c r="K93" s="88" t="s">
        <v>403</v>
      </c>
      <c r="L93" s="91" t="s">
        <v>145</v>
      </c>
      <c r="M93" s="85">
        <v>1</v>
      </c>
      <c r="N93" s="86">
        <v>663.99</v>
      </c>
      <c r="O93" s="69">
        <f t="shared" si="1"/>
        <v>663.99</v>
      </c>
      <c r="P93" s="81" t="s">
        <v>3</v>
      </c>
      <c r="Q93" s="51"/>
    </row>
    <row r="94" spans="1:17" ht="45" customHeight="1" x14ac:dyDescent="0.25">
      <c r="A94" s="82" t="s">
        <v>150</v>
      </c>
      <c r="B94" s="82"/>
      <c r="C94" s="82" t="s">
        <v>167</v>
      </c>
      <c r="D94" s="82"/>
      <c r="E94" s="84" t="s">
        <v>151</v>
      </c>
      <c r="F94" s="84"/>
      <c r="G94" s="84" t="s">
        <v>152</v>
      </c>
      <c r="H94" s="84" t="s">
        <v>153</v>
      </c>
      <c r="I94" s="84"/>
      <c r="J94" s="88" t="s">
        <v>404</v>
      </c>
      <c r="K94" s="88" t="s">
        <v>405</v>
      </c>
      <c r="L94" s="90" t="s">
        <v>406</v>
      </c>
      <c r="M94" s="85">
        <v>16</v>
      </c>
      <c r="N94" s="86">
        <v>106.72</v>
      </c>
      <c r="O94" s="69">
        <f t="shared" si="1"/>
        <v>1707.52</v>
      </c>
      <c r="P94" s="81" t="s">
        <v>3</v>
      </c>
      <c r="Q94" s="51"/>
    </row>
    <row r="95" spans="1:17" ht="45" customHeight="1" x14ac:dyDescent="0.25">
      <c r="A95" s="82" t="s">
        <v>150</v>
      </c>
      <c r="B95" s="82"/>
      <c r="C95" s="82" t="s">
        <v>167</v>
      </c>
      <c r="D95" s="82"/>
      <c r="E95" s="84" t="s">
        <v>151</v>
      </c>
      <c r="F95" s="84"/>
      <c r="G95" s="84" t="s">
        <v>407</v>
      </c>
      <c r="H95" s="84" t="s">
        <v>153</v>
      </c>
      <c r="I95" s="84"/>
      <c r="J95" s="88" t="s">
        <v>408</v>
      </c>
      <c r="K95" s="88" t="s">
        <v>409</v>
      </c>
      <c r="L95" s="90" t="s">
        <v>410</v>
      </c>
      <c r="M95" s="85">
        <v>15</v>
      </c>
      <c r="N95" s="86">
        <v>344.12</v>
      </c>
      <c r="O95" s="69">
        <f t="shared" si="1"/>
        <v>5161.8</v>
      </c>
      <c r="P95" s="81" t="s">
        <v>3</v>
      </c>
      <c r="Q95" s="51"/>
    </row>
    <row r="96" spans="1:17" ht="45" customHeight="1" x14ac:dyDescent="0.25">
      <c r="A96" s="82" t="s">
        <v>30</v>
      </c>
      <c r="B96" s="82"/>
      <c r="C96" s="82" t="s">
        <v>47</v>
      </c>
      <c r="D96" s="82"/>
      <c r="E96" s="84" t="s">
        <v>162</v>
      </c>
      <c r="F96" s="84"/>
      <c r="G96" s="84" t="s">
        <v>232</v>
      </c>
      <c r="H96" s="84" t="s">
        <v>153</v>
      </c>
      <c r="I96" s="84"/>
      <c r="J96" s="88" t="s">
        <v>411</v>
      </c>
      <c r="K96" s="88" t="s">
        <v>412</v>
      </c>
      <c r="L96" s="90" t="s">
        <v>254</v>
      </c>
      <c r="M96" s="85">
        <v>1</v>
      </c>
      <c r="N96" s="86">
        <v>528</v>
      </c>
      <c r="O96" s="69">
        <f t="shared" si="1"/>
        <v>528</v>
      </c>
      <c r="P96" s="81" t="s">
        <v>3</v>
      </c>
      <c r="Q96" s="51"/>
    </row>
    <row r="97" spans="1:17" ht="45" customHeight="1" x14ac:dyDescent="0.25">
      <c r="A97" s="82" t="s">
        <v>150</v>
      </c>
      <c r="B97" s="82"/>
      <c r="C97" s="82" t="s">
        <v>5</v>
      </c>
      <c r="D97" s="82"/>
      <c r="E97" s="84" t="s">
        <v>151</v>
      </c>
      <c r="F97" s="84"/>
      <c r="G97" s="84" t="s">
        <v>152</v>
      </c>
      <c r="H97" s="84" t="s">
        <v>153</v>
      </c>
      <c r="I97" s="84"/>
      <c r="J97" s="88" t="s">
        <v>413</v>
      </c>
      <c r="K97" s="88" t="s">
        <v>348</v>
      </c>
      <c r="L97" s="90" t="s">
        <v>156</v>
      </c>
      <c r="M97" s="85">
        <v>2</v>
      </c>
      <c r="N97" s="86">
        <v>60.41</v>
      </c>
      <c r="O97" s="69">
        <f t="shared" si="1"/>
        <v>120.82</v>
      </c>
      <c r="P97" s="81" t="s">
        <v>3</v>
      </c>
      <c r="Q97" s="51"/>
    </row>
    <row r="98" spans="1:17" ht="45" customHeight="1" x14ac:dyDescent="0.25">
      <c r="A98" s="82" t="s">
        <v>30</v>
      </c>
      <c r="B98" s="82"/>
      <c r="C98" s="82" t="s">
        <v>47</v>
      </c>
      <c r="D98" s="82"/>
      <c r="E98" s="84" t="s">
        <v>162</v>
      </c>
      <c r="F98" s="84"/>
      <c r="G98" s="84" t="s">
        <v>232</v>
      </c>
      <c r="H98" s="84" t="s">
        <v>153</v>
      </c>
      <c r="I98" s="84"/>
      <c r="J98" s="88" t="s">
        <v>414</v>
      </c>
      <c r="K98" s="88" t="s">
        <v>415</v>
      </c>
      <c r="L98" s="90" t="s">
        <v>249</v>
      </c>
      <c r="M98" s="85">
        <v>1</v>
      </c>
      <c r="N98" s="86">
        <v>745</v>
      </c>
      <c r="O98" s="69">
        <f t="shared" si="1"/>
        <v>745</v>
      </c>
      <c r="P98" s="81" t="s">
        <v>3</v>
      </c>
      <c r="Q98" s="51"/>
    </row>
    <row r="99" spans="1:17" ht="45" customHeight="1" x14ac:dyDescent="0.25">
      <c r="A99" s="82" t="s">
        <v>161</v>
      </c>
      <c r="B99" s="82"/>
      <c r="C99" s="82" t="s">
        <v>47</v>
      </c>
      <c r="D99" s="82"/>
      <c r="E99" s="84" t="s">
        <v>151</v>
      </c>
      <c r="F99" s="84"/>
      <c r="G99" s="84" t="s">
        <v>279</v>
      </c>
      <c r="H99" s="84" t="s">
        <v>153</v>
      </c>
      <c r="I99" s="84"/>
      <c r="J99" s="88" t="s">
        <v>416</v>
      </c>
      <c r="K99" s="88" t="s">
        <v>417</v>
      </c>
      <c r="L99" s="90" t="s">
        <v>282</v>
      </c>
      <c r="M99" s="85">
        <v>4</v>
      </c>
      <c r="N99" s="86">
        <v>1905.3</v>
      </c>
      <c r="O99" s="69">
        <f t="shared" si="1"/>
        <v>7621.2</v>
      </c>
      <c r="P99" s="81" t="s">
        <v>3</v>
      </c>
      <c r="Q99" s="51"/>
    </row>
    <row r="100" spans="1:17" ht="45" customHeight="1" x14ac:dyDescent="0.25">
      <c r="A100" s="82" t="s">
        <v>161</v>
      </c>
      <c r="B100" s="82"/>
      <c r="C100" s="82" t="s">
        <v>5</v>
      </c>
      <c r="D100" s="82"/>
      <c r="E100" s="84" t="s">
        <v>151</v>
      </c>
      <c r="F100" s="84"/>
      <c r="G100" s="84" t="s">
        <v>279</v>
      </c>
      <c r="H100" s="84" t="s">
        <v>153</v>
      </c>
      <c r="I100" s="84"/>
      <c r="J100" s="88" t="s">
        <v>418</v>
      </c>
      <c r="K100" s="88" t="s">
        <v>419</v>
      </c>
      <c r="L100" s="90" t="s">
        <v>420</v>
      </c>
      <c r="M100" s="85">
        <v>4</v>
      </c>
      <c r="N100" s="86">
        <v>855.01</v>
      </c>
      <c r="O100" s="69">
        <f t="shared" si="1"/>
        <v>3420.04</v>
      </c>
      <c r="P100" s="81" t="s">
        <v>3</v>
      </c>
      <c r="Q100" s="51"/>
    </row>
    <row r="101" spans="1:17" ht="45" customHeight="1" x14ac:dyDescent="0.25">
      <c r="A101" s="82" t="s">
        <v>161</v>
      </c>
      <c r="B101" s="82"/>
      <c r="C101" s="82" t="s">
        <v>5</v>
      </c>
      <c r="D101" s="82"/>
      <c r="E101" s="84" t="s">
        <v>151</v>
      </c>
      <c r="F101" s="84"/>
      <c r="G101" s="84" t="s">
        <v>279</v>
      </c>
      <c r="H101" s="84" t="s">
        <v>153</v>
      </c>
      <c r="I101" s="84"/>
      <c r="J101" s="88" t="s">
        <v>421</v>
      </c>
      <c r="K101" s="88" t="s">
        <v>422</v>
      </c>
      <c r="L101" s="90" t="s">
        <v>420</v>
      </c>
      <c r="M101" s="85">
        <v>4</v>
      </c>
      <c r="N101" s="86">
        <v>523.05999999999995</v>
      </c>
      <c r="O101" s="69">
        <f t="shared" si="1"/>
        <v>2092.2399999999998</v>
      </c>
      <c r="P101" s="81" t="s">
        <v>3</v>
      </c>
      <c r="Q101" s="51"/>
    </row>
    <row r="102" spans="1:17" ht="45" customHeight="1" x14ac:dyDescent="0.25">
      <c r="A102" s="82" t="s">
        <v>150</v>
      </c>
      <c r="B102" s="82"/>
      <c r="C102" s="82" t="s">
        <v>47</v>
      </c>
      <c r="D102" s="82"/>
      <c r="E102" s="84" t="s">
        <v>151</v>
      </c>
      <c r="F102" s="84"/>
      <c r="G102" s="84" t="s">
        <v>423</v>
      </c>
      <c r="H102" s="84" t="s">
        <v>153</v>
      </c>
      <c r="I102" s="84"/>
      <c r="J102" s="88" t="s">
        <v>424</v>
      </c>
      <c r="K102" s="88" t="s">
        <v>425</v>
      </c>
      <c r="L102" s="90" t="s">
        <v>426</v>
      </c>
      <c r="M102" s="85">
        <v>280</v>
      </c>
      <c r="N102" s="86">
        <v>18.45</v>
      </c>
      <c r="O102" s="69">
        <f t="shared" si="1"/>
        <v>5166</v>
      </c>
      <c r="P102" s="81" t="s">
        <v>3</v>
      </c>
      <c r="Q102" s="51"/>
    </row>
    <row r="103" spans="1:17" ht="45" customHeight="1" x14ac:dyDescent="0.25">
      <c r="A103" s="82" t="s">
        <v>150</v>
      </c>
      <c r="B103" s="82"/>
      <c r="C103" s="82" t="s">
        <v>47</v>
      </c>
      <c r="D103" s="82"/>
      <c r="E103" s="84" t="s">
        <v>151</v>
      </c>
      <c r="F103" s="84"/>
      <c r="G103" s="84" t="s">
        <v>423</v>
      </c>
      <c r="H103" s="84" t="s">
        <v>153</v>
      </c>
      <c r="I103" s="84"/>
      <c r="J103" s="88" t="s">
        <v>427</v>
      </c>
      <c r="K103" s="88" t="s">
        <v>428</v>
      </c>
      <c r="L103" s="90" t="s">
        <v>426</v>
      </c>
      <c r="M103" s="85">
        <v>45</v>
      </c>
      <c r="N103" s="86">
        <v>19.489999999999998</v>
      </c>
      <c r="O103" s="69">
        <f t="shared" si="1"/>
        <v>877.05</v>
      </c>
      <c r="P103" s="81" t="s">
        <v>3</v>
      </c>
      <c r="Q103" s="51"/>
    </row>
    <row r="104" spans="1:17" ht="45" customHeight="1" x14ac:dyDescent="0.25">
      <c r="A104" s="82" t="s">
        <v>150</v>
      </c>
      <c r="B104" s="82"/>
      <c r="C104" s="82" t="s">
        <v>47</v>
      </c>
      <c r="D104" s="82"/>
      <c r="E104" s="84" t="s">
        <v>151</v>
      </c>
      <c r="F104" s="84"/>
      <c r="G104" s="84" t="s">
        <v>423</v>
      </c>
      <c r="H104" s="84" t="s">
        <v>153</v>
      </c>
      <c r="I104" s="84"/>
      <c r="J104" s="88" t="s">
        <v>429</v>
      </c>
      <c r="K104" s="88" t="s">
        <v>430</v>
      </c>
      <c r="L104" s="90" t="s">
        <v>426</v>
      </c>
      <c r="M104" s="85">
        <v>61</v>
      </c>
      <c r="N104" s="86">
        <v>35.15</v>
      </c>
      <c r="O104" s="69">
        <f t="shared" si="1"/>
        <v>2144.15</v>
      </c>
      <c r="P104" s="81" t="s">
        <v>3</v>
      </c>
      <c r="Q104" s="51"/>
    </row>
    <row r="105" spans="1:17" ht="45" customHeight="1" x14ac:dyDescent="0.25">
      <c r="A105" s="82" t="s">
        <v>150</v>
      </c>
      <c r="B105" s="82"/>
      <c r="C105" s="82" t="s">
        <v>139</v>
      </c>
      <c r="D105" s="82"/>
      <c r="E105" s="84" t="s">
        <v>151</v>
      </c>
      <c r="F105" s="84"/>
      <c r="G105" s="84" t="s">
        <v>357</v>
      </c>
      <c r="H105" s="84" t="s">
        <v>153</v>
      </c>
      <c r="I105" s="84"/>
      <c r="J105" s="88" t="s">
        <v>431</v>
      </c>
      <c r="K105" s="88" t="s">
        <v>432</v>
      </c>
      <c r="L105" s="91" t="s">
        <v>145</v>
      </c>
      <c r="M105" s="85">
        <v>12</v>
      </c>
      <c r="N105" s="86">
        <v>282.33999999999997</v>
      </c>
      <c r="O105" s="69">
        <f t="shared" si="1"/>
        <v>3388.08</v>
      </c>
      <c r="P105" s="81" t="s">
        <v>3</v>
      </c>
      <c r="Q105" s="51"/>
    </row>
    <row r="106" spans="1:17" ht="45" customHeight="1" x14ac:dyDescent="0.25">
      <c r="A106" s="82" t="s">
        <v>150</v>
      </c>
      <c r="B106" s="82"/>
      <c r="C106" s="82" t="s">
        <v>175</v>
      </c>
      <c r="D106" s="82"/>
      <c r="E106" s="84" t="s">
        <v>151</v>
      </c>
      <c r="F106" s="84"/>
      <c r="G106" s="84" t="s">
        <v>176</v>
      </c>
      <c r="H106" s="84" t="s">
        <v>153</v>
      </c>
      <c r="I106" s="84"/>
      <c r="J106" s="88" t="s">
        <v>433</v>
      </c>
      <c r="K106" s="88" t="s">
        <v>434</v>
      </c>
      <c r="L106" s="90" t="s">
        <v>179</v>
      </c>
      <c r="M106" s="85">
        <v>2</v>
      </c>
      <c r="N106" s="86">
        <v>269.75</v>
      </c>
      <c r="O106" s="69">
        <f t="shared" si="1"/>
        <v>539.5</v>
      </c>
      <c r="P106" s="81" t="s">
        <v>3</v>
      </c>
      <c r="Q106" s="51"/>
    </row>
    <row r="107" spans="1:17" ht="45" customHeight="1" x14ac:dyDescent="0.25">
      <c r="A107" s="82" t="s">
        <v>150</v>
      </c>
      <c r="B107" s="82"/>
      <c r="C107" s="82" t="s">
        <v>139</v>
      </c>
      <c r="D107" s="82"/>
      <c r="E107" s="84" t="s">
        <v>151</v>
      </c>
      <c r="F107" s="84"/>
      <c r="G107" s="84" t="s">
        <v>435</v>
      </c>
      <c r="H107" s="84" t="s">
        <v>153</v>
      </c>
      <c r="I107" s="84"/>
      <c r="J107" s="88" t="s">
        <v>436</v>
      </c>
      <c r="K107" s="88" t="s">
        <v>437</v>
      </c>
      <c r="L107" s="90" t="s">
        <v>438</v>
      </c>
      <c r="M107" s="85">
        <v>2</v>
      </c>
      <c r="N107" s="86">
        <v>179.14</v>
      </c>
      <c r="O107" s="69">
        <f t="shared" si="1"/>
        <v>358.28</v>
      </c>
      <c r="P107" s="81" t="s">
        <v>3</v>
      </c>
      <c r="Q107" s="51"/>
    </row>
    <row r="108" spans="1:17" ht="45" customHeight="1" x14ac:dyDescent="0.25">
      <c r="A108" s="82" t="s">
        <v>54</v>
      </c>
      <c r="B108" s="82"/>
      <c r="C108" s="82" t="s">
        <v>5</v>
      </c>
      <c r="D108" s="82"/>
      <c r="E108" s="84" t="s">
        <v>151</v>
      </c>
      <c r="F108" s="84"/>
      <c r="G108" s="84" t="s">
        <v>439</v>
      </c>
      <c r="H108" s="84" t="s">
        <v>153</v>
      </c>
      <c r="I108" s="84"/>
      <c r="J108" s="88" t="s">
        <v>440</v>
      </c>
      <c r="K108" s="88" t="s">
        <v>441</v>
      </c>
      <c r="L108" s="90" t="s">
        <v>442</v>
      </c>
      <c r="M108" s="85">
        <v>1</v>
      </c>
      <c r="N108" s="86">
        <v>1388.9</v>
      </c>
      <c r="O108" s="69">
        <f t="shared" si="1"/>
        <v>1388.9</v>
      </c>
      <c r="P108" s="81" t="s">
        <v>3</v>
      </c>
      <c r="Q108" s="51"/>
    </row>
    <row r="109" spans="1:17" ht="45" customHeight="1" x14ac:dyDescent="0.25">
      <c r="A109" s="82" t="s">
        <v>30</v>
      </c>
      <c r="B109" s="82"/>
      <c r="C109" s="82" t="s">
        <v>47</v>
      </c>
      <c r="D109" s="82"/>
      <c r="E109" s="84" t="s">
        <v>162</v>
      </c>
      <c r="F109" s="84"/>
      <c r="G109" s="84" t="s">
        <v>232</v>
      </c>
      <c r="H109" s="84" t="s">
        <v>153</v>
      </c>
      <c r="I109" s="84"/>
      <c r="J109" s="88" t="s">
        <v>443</v>
      </c>
      <c r="K109" s="88" t="s">
        <v>444</v>
      </c>
      <c r="L109" s="90" t="s">
        <v>235</v>
      </c>
      <c r="M109" s="85">
        <v>1</v>
      </c>
      <c r="N109" s="86">
        <v>2825</v>
      </c>
      <c r="O109" s="69">
        <f t="shared" si="1"/>
        <v>2825</v>
      </c>
      <c r="P109" s="81" t="s">
        <v>3</v>
      </c>
      <c r="Q109" s="51"/>
    </row>
    <row r="110" spans="1:17" ht="45" customHeight="1" x14ac:dyDescent="0.25">
      <c r="A110" s="82" t="s">
        <v>30</v>
      </c>
      <c r="B110" s="82"/>
      <c r="C110" s="82" t="s">
        <v>47</v>
      </c>
      <c r="D110" s="82"/>
      <c r="E110" s="84" t="s">
        <v>162</v>
      </c>
      <c r="F110" s="84"/>
      <c r="G110" s="84" t="s">
        <v>232</v>
      </c>
      <c r="H110" s="84" t="s">
        <v>153</v>
      </c>
      <c r="I110" s="84"/>
      <c r="J110" s="88" t="s">
        <v>445</v>
      </c>
      <c r="K110" s="88" t="s">
        <v>446</v>
      </c>
      <c r="L110" s="90" t="s">
        <v>249</v>
      </c>
      <c r="M110" s="85">
        <v>1</v>
      </c>
      <c r="N110" s="86">
        <v>320</v>
      </c>
      <c r="O110" s="69">
        <f t="shared" si="1"/>
        <v>320</v>
      </c>
      <c r="P110" s="81" t="s">
        <v>3</v>
      </c>
      <c r="Q110" s="51"/>
    </row>
    <row r="111" spans="1:17" ht="45" customHeight="1" x14ac:dyDescent="0.25">
      <c r="A111" s="82" t="s">
        <v>30</v>
      </c>
      <c r="B111" s="82"/>
      <c r="C111" s="82" t="s">
        <v>167</v>
      </c>
      <c r="D111" s="82"/>
      <c r="E111" s="84" t="s">
        <v>162</v>
      </c>
      <c r="F111" s="84"/>
      <c r="G111" s="84" t="s">
        <v>232</v>
      </c>
      <c r="H111" s="84" t="s">
        <v>153</v>
      </c>
      <c r="I111" s="84"/>
      <c r="J111" s="88" t="s">
        <v>447</v>
      </c>
      <c r="K111" s="88" t="s">
        <v>234</v>
      </c>
      <c r="L111" s="90" t="s">
        <v>235</v>
      </c>
      <c r="M111" s="85">
        <v>1</v>
      </c>
      <c r="N111" s="86">
        <v>732</v>
      </c>
      <c r="O111" s="69">
        <f t="shared" si="1"/>
        <v>732</v>
      </c>
      <c r="P111" s="81" t="s">
        <v>3</v>
      </c>
      <c r="Q111" s="51"/>
    </row>
    <row r="112" spans="1:17" ht="45" customHeight="1" x14ac:dyDescent="0.3">
      <c r="A112" s="82" t="s">
        <v>150</v>
      </c>
      <c r="B112" s="82"/>
      <c r="C112" s="82" t="s">
        <v>47</v>
      </c>
      <c r="D112" s="82"/>
      <c r="E112" s="84" t="s">
        <v>151</v>
      </c>
      <c r="F112" s="84"/>
      <c r="G112" s="84" t="s">
        <v>362</v>
      </c>
      <c r="H112" s="84" t="s">
        <v>153</v>
      </c>
      <c r="I112" s="84"/>
      <c r="J112" s="88" t="s">
        <v>448</v>
      </c>
      <c r="K112" s="89"/>
      <c r="L112" s="90" t="s">
        <v>365</v>
      </c>
      <c r="M112" s="85">
        <v>2</v>
      </c>
      <c r="N112" s="86">
        <v>610.61</v>
      </c>
      <c r="O112" s="69">
        <f t="shared" si="1"/>
        <v>1221.22</v>
      </c>
      <c r="P112" s="81" t="s">
        <v>3</v>
      </c>
      <c r="Q112" s="51"/>
    </row>
    <row r="113" spans="1:17" ht="45" customHeight="1" x14ac:dyDescent="0.25">
      <c r="A113" s="82" t="s">
        <v>150</v>
      </c>
      <c r="B113" s="82"/>
      <c r="C113" s="82" t="s">
        <v>5</v>
      </c>
      <c r="D113" s="82"/>
      <c r="E113" s="84" t="s">
        <v>151</v>
      </c>
      <c r="F113" s="84"/>
      <c r="G113" s="84" t="s">
        <v>152</v>
      </c>
      <c r="H113" s="84" t="s">
        <v>153</v>
      </c>
      <c r="I113" s="84"/>
      <c r="J113" s="88" t="s">
        <v>449</v>
      </c>
      <c r="K113" s="88" t="s">
        <v>350</v>
      </c>
      <c r="L113" s="90" t="s">
        <v>156</v>
      </c>
      <c r="M113" s="85">
        <v>3</v>
      </c>
      <c r="N113" s="86">
        <v>124.84</v>
      </c>
      <c r="O113" s="69">
        <f t="shared" si="1"/>
        <v>374.52</v>
      </c>
      <c r="P113" s="81" t="s">
        <v>3</v>
      </c>
      <c r="Q113" s="51"/>
    </row>
    <row r="114" spans="1:17" ht="45" customHeight="1" x14ac:dyDescent="0.25">
      <c r="A114" s="82" t="s">
        <v>150</v>
      </c>
      <c r="B114" s="82"/>
      <c r="C114" s="82" t="s">
        <v>5</v>
      </c>
      <c r="D114" s="82"/>
      <c r="E114" s="84" t="s">
        <v>151</v>
      </c>
      <c r="F114" s="84"/>
      <c r="G114" s="84" t="s">
        <v>450</v>
      </c>
      <c r="H114" s="84" t="s">
        <v>153</v>
      </c>
      <c r="I114" s="84"/>
      <c r="J114" s="88" t="s">
        <v>451</v>
      </c>
      <c r="K114" s="88" t="s">
        <v>452</v>
      </c>
      <c r="L114" s="90" t="s">
        <v>453</v>
      </c>
      <c r="M114" s="85">
        <v>24</v>
      </c>
      <c r="N114" s="86">
        <v>59.18</v>
      </c>
      <c r="O114" s="69">
        <f t="shared" si="1"/>
        <v>1420.32</v>
      </c>
      <c r="P114" s="81" t="s">
        <v>3</v>
      </c>
      <c r="Q114" s="51"/>
    </row>
    <row r="115" spans="1:17" ht="45" customHeight="1" x14ac:dyDescent="0.25">
      <c r="A115" s="82" t="s">
        <v>150</v>
      </c>
      <c r="B115" s="82"/>
      <c r="C115" s="82" t="s">
        <v>139</v>
      </c>
      <c r="D115" s="82"/>
      <c r="E115" s="84" t="s">
        <v>151</v>
      </c>
      <c r="F115" s="84"/>
      <c r="G115" s="84" t="s">
        <v>454</v>
      </c>
      <c r="H115" s="84" t="s">
        <v>153</v>
      </c>
      <c r="I115" s="84"/>
      <c r="J115" s="88" t="s">
        <v>455</v>
      </c>
      <c r="K115" s="88" t="s">
        <v>456</v>
      </c>
      <c r="L115" s="91" t="s">
        <v>145</v>
      </c>
      <c r="M115" s="85">
        <v>4</v>
      </c>
      <c r="N115" s="86">
        <v>295.94</v>
      </c>
      <c r="O115" s="69">
        <f t="shared" si="1"/>
        <v>1183.76</v>
      </c>
      <c r="P115" s="81" t="s">
        <v>3</v>
      </c>
      <c r="Q115" s="51"/>
    </row>
    <row r="116" spans="1:17" ht="45" customHeight="1" x14ac:dyDescent="0.25">
      <c r="A116" s="82" t="s">
        <v>161</v>
      </c>
      <c r="B116" s="82"/>
      <c r="C116" s="82" t="s">
        <v>5</v>
      </c>
      <c r="D116" s="82"/>
      <c r="E116" s="84" t="s">
        <v>151</v>
      </c>
      <c r="F116" s="84"/>
      <c r="G116" s="84" t="s">
        <v>279</v>
      </c>
      <c r="H116" s="84" t="s">
        <v>153</v>
      </c>
      <c r="I116" s="84"/>
      <c r="J116" s="88" t="s">
        <v>457</v>
      </c>
      <c r="K116" s="88" t="s">
        <v>458</v>
      </c>
      <c r="L116" s="90" t="s">
        <v>459</v>
      </c>
      <c r="M116" s="85">
        <v>4</v>
      </c>
      <c r="N116" s="86">
        <v>668.83</v>
      </c>
      <c r="O116" s="69">
        <f t="shared" si="1"/>
        <v>2675.32</v>
      </c>
      <c r="P116" s="81" t="s">
        <v>3</v>
      </c>
      <c r="Q116" s="51"/>
    </row>
    <row r="117" spans="1:17" ht="45" customHeight="1" x14ac:dyDescent="0.25">
      <c r="A117" s="82" t="s">
        <v>30</v>
      </c>
      <c r="B117" s="82"/>
      <c r="C117" s="82" t="s">
        <v>47</v>
      </c>
      <c r="D117" s="82"/>
      <c r="E117" s="84" t="s">
        <v>162</v>
      </c>
      <c r="F117" s="84"/>
      <c r="G117" s="84" t="s">
        <v>232</v>
      </c>
      <c r="H117" s="84" t="s">
        <v>153</v>
      </c>
      <c r="I117" s="84"/>
      <c r="J117" s="88" t="s">
        <v>460</v>
      </c>
      <c r="K117" s="88" t="s">
        <v>461</v>
      </c>
      <c r="L117" s="90" t="s">
        <v>249</v>
      </c>
      <c r="M117" s="85">
        <v>1</v>
      </c>
      <c r="N117" s="86">
        <v>442</v>
      </c>
      <c r="O117" s="69">
        <f t="shared" si="1"/>
        <v>442</v>
      </c>
      <c r="P117" s="81" t="s">
        <v>3</v>
      </c>
      <c r="Q117" s="51"/>
    </row>
    <row r="118" spans="1:17" ht="45" customHeight="1" x14ac:dyDescent="0.25">
      <c r="A118" s="82" t="s">
        <v>150</v>
      </c>
      <c r="B118" s="82"/>
      <c r="C118" s="82" t="s">
        <v>139</v>
      </c>
      <c r="D118" s="82"/>
      <c r="E118" s="84" t="s">
        <v>151</v>
      </c>
      <c r="F118" s="84"/>
      <c r="G118" s="84" t="s">
        <v>357</v>
      </c>
      <c r="H118" s="84" t="s">
        <v>153</v>
      </c>
      <c r="I118" s="84"/>
      <c r="J118" s="88" t="s">
        <v>462</v>
      </c>
      <c r="K118" s="88" t="s">
        <v>463</v>
      </c>
      <c r="L118" s="91" t="s">
        <v>145</v>
      </c>
      <c r="M118" s="85">
        <v>1</v>
      </c>
      <c r="N118" s="86">
        <v>220.85</v>
      </c>
      <c r="O118" s="69">
        <f t="shared" si="1"/>
        <v>220.85</v>
      </c>
      <c r="P118" s="81" t="s">
        <v>3</v>
      </c>
      <c r="Q118" s="51"/>
    </row>
    <row r="119" spans="1:17" ht="45" customHeight="1" x14ac:dyDescent="0.25">
      <c r="A119" s="82" t="s">
        <v>30</v>
      </c>
      <c r="B119" s="82"/>
      <c r="C119" s="82" t="s">
        <v>47</v>
      </c>
      <c r="D119" s="82"/>
      <c r="E119" s="84" t="s">
        <v>162</v>
      </c>
      <c r="F119" s="84"/>
      <c r="G119" s="84" t="s">
        <v>232</v>
      </c>
      <c r="H119" s="84" t="s">
        <v>153</v>
      </c>
      <c r="I119" s="84"/>
      <c r="J119" s="88" t="s">
        <v>464</v>
      </c>
      <c r="K119" s="88" t="s">
        <v>465</v>
      </c>
      <c r="L119" s="90" t="s">
        <v>254</v>
      </c>
      <c r="M119" s="85">
        <v>1</v>
      </c>
      <c r="N119" s="86">
        <v>662</v>
      </c>
      <c r="O119" s="69">
        <f t="shared" si="1"/>
        <v>662</v>
      </c>
      <c r="P119" s="81" t="s">
        <v>3</v>
      </c>
      <c r="Q119" s="51"/>
    </row>
    <row r="120" spans="1:17" ht="45" customHeight="1" x14ac:dyDescent="0.25">
      <c r="A120" s="82" t="s">
        <v>150</v>
      </c>
      <c r="B120" s="82"/>
      <c r="C120" s="82" t="s">
        <v>5</v>
      </c>
      <c r="D120" s="82"/>
      <c r="E120" s="84" t="s">
        <v>151</v>
      </c>
      <c r="F120" s="84"/>
      <c r="G120" s="84" t="s">
        <v>152</v>
      </c>
      <c r="H120" s="84" t="s">
        <v>153</v>
      </c>
      <c r="I120" s="84"/>
      <c r="J120" s="88" t="s">
        <v>466</v>
      </c>
      <c r="K120" s="88" t="s">
        <v>348</v>
      </c>
      <c r="L120" s="90" t="s">
        <v>156</v>
      </c>
      <c r="M120" s="85">
        <v>3</v>
      </c>
      <c r="N120" s="86">
        <v>119.89</v>
      </c>
      <c r="O120" s="69">
        <f t="shared" si="1"/>
        <v>359.67</v>
      </c>
      <c r="P120" s="81" t="s">
        <v>3</v>
      </c>
      <c r="Q120" s="51"/>
    </row>
    <row r="121" spans="1:17" ht="45" customHeight="1" x14ac:dyDescent="0.25">
      <c r="A121" s="82" t="s">
        <v>150</v>
      </c>
      <c r="B121" s="82"/>
      <c r="C121" s="82" t="s">
        <v>139</v>
      </c>
      <c r="D121" s="82"/>
      <c r="E121" s="84" t="s">
        <v>151</v>
      </c>
      <c r="F121" s="84"/>
      <c r="G121" s="84" t="s">
        <v>401</v>
      </c>
      <c r="H121" s="84" t="s">
        <v>153</v>
      </c>
      <c r="I121" s="84"/>
      <c r="J121" s="88" t="s">
        <v>467</v>
      </c>
      <c r="K121" s="88" t="s">
        <v>468</v>
      </c>
      <c r="L121" s="91" t="s">
        <v>145</v>
      </c>
      <c r="M121" s="85">
        <v>1</v>
      </c>
      <c r="N121" s="86">
        <v>384.54</v>
      </c>
      <c r="O121" s="69">
        <f t="shared" si="1"/>
        <v>384.54</v>
      </c>
      <c r="P121" s="81" t="s">
        <v>3</v>
      </c>
      <c r="Q121" s="51"/>
    </row>
    <row r="122" spans="1:17" ht="45" customHeight="1" x14ac:dyDescent="0.25">
      <c r="A122" s="82" t="s">
        <v>54</v>
      </c>
      <c r="B122" s="82"/>
      <c r="C122" s="82" t="s">
        <v>175</v>
      </c>
      <c r="D122" s="82"/>
      <c r="E122" s="84" t="s">
        <v>151</v>
      </c>
      <c r="F122" s="84"/>
      <c r="G122" s="84" t="s">
        <v>439</v>
      </c>
      <c r="H122" s="84" t="s">
        <v>153</v>
      </c>
      <c r="I122" s="84"/>
      <c r="J122" s="88" t="s">
        <v>469</v>
      </c>
      <c r="K122" s="88" t="s">
        <v>470</v>
      </c>
      <c r="L122" s="90" t="s">
        <v>471</v>
      </c>
      <c r="M122" s="85">
        <v>1</v>
      </c>
      <c r="N122" s="86">
        <v>388.76</v>
      </c>
      <c r="O122" s="69">
        <f t="shared" si="1"/>
        <v>388.76</v>
      </c>
      <c r="P122" s="81" t="s">
        <v>3</v>
      </c>
      <c r="Q122" s="51"/>
    </row>
    <row r="123" spans="1:17" ht="45" customHeight="1" x14ac:dyDescent="0.25">
      <c r="A123" s="82" t="s">
        <v>150</v>
      </c>
      <c r="B123" s="82"/>
      <c r="C123" s="82" t="s">
        <v>139</v>
      </c>
      <c r="D123" s="82"/>
      <c r="E123" s="84" t="s">
        <v>151</v>
      </c>
      <c r="F123" s="84"/>
      <c r="G123" s="84" t="s">
        <v>189</v>
      </c>
      <c r="H123" s="84" t="s">
        <v>153</v>
      </c>
      <c r="I123" s="84"/>
      <c r="J123" s="88" t="s">
        <v>472</v>
      </c>
      <c r="K123" s="88" t="s">
        <v>473</v>
      </c>
      <c r="L123" s="91" t="s">
        <v>145</v>
      </c>
      <c r="M123" s="85">
        <v>8</v>
      </c>
      <c r="N123" s="86">
        <v>130.08000000000001</v>
      </c>
      <c r="O123" s="69">
        <f t="shared" si="1"/>
        <v>1040.6400000000001</v>
      </c>
      <c r="P123" s="81" t="s">
        <v>3</v>
      </c>
      <c r="Q123" s="51"/>
    </row>
    <row r="124" spans="1:17" ht="45" customHeight="1" x14ac:dyDescent="0.25">
      <c r="A124" s="82" t="s">
        <v>150</v>
      </c>
      <c r="B124" s="82"/>
      <c r="C124" s="82" t="s">
        <v>139</v>
      </c>
      <c r="D124" s="82"/>
      <c r="E124" s="84" t="s">
        <v>151</v>
      </c>
      <c r="F124" s="84"/>
      <c r="G124" s="84" t="s">
        <v>390</v>
      </c>
      <c r="H124" s="84" t="s">
        <v>153</v>
      </c>
      <c r="I124" s="84"/>
      <c r="J124" s="88" t="s">
        <v>474</v>
      </c>
      <c r="K124" s="88" t="s">
        <v>475</v>
      </c>
      <c r="L124" s="90" t="s">
        <v>476</v>
      </c>
      <c r="M124" s="85">
        <v>2</v>
      </c>
      <c r="N124" s="86">
        <v>5780.9</v>
      </c>
      <c r="O124" s="69">
        <f t="shared" si="1"/>
        <v>11561.8</v>
      </c>
      <c r="P124" s="81" t="s">
        <v>3</v>
      </c>
      <c r="Q124" s="51"/>
    </row>
    <row r="125" spans="1:17" ht="45" customHeight="1" x14ac:dyDescent="0.25">
      <c r="A125" s="82" t="s">
        <v>150</v>
      </c>
      <c r="B125" s="82"/>
      <c r="C125" s="82" t="s">
        <v>175</v>
      </c>
      <c r="D125" s="82"/>
      <c r="E125" s="84" t="s">
        <v>151</v>
      </c>
      <c r="F125" s="84"/>
      <c r="G125" s="84" t="s">
        <v>176</v>
      </c>
      <c r="H125" s="84" t="s">
        <v>153</v>
      </c>
      <c r="I125" s="84"/>
      <c r="J125" s="88" t="s">
        <v>477</v>
      </c>
      <c r="K125" s="88" t="s">
        <v>478</v>
      </c>
      <c r="L125" s="90" t="s">
        <v>179</v>
      </c>
      <c r="M125" s="85">
        <v>1</v>
      </c>
      <c r="N125" s="86">
        <v>233.71</v>
      </c>
      <c r="O125" s="69">
        <f t="shared" si="1"/>
        <v>233.71</v>
      </c>
      <c r="P125" s="81" t="s">
        <v>3</v>
      </c>
      <c r="Q125" s="51"/>
    </row>
    <row r="126" spans="1:17" ht="45" customHeight="1" x14ac:dyDescent="0.25">
      <c r="A126" s="82" t="s">
        <v>150</v>
      </c>
      <c r="B126" s="82"/>
      <c r="C126" s="82" t="s">
        <v>175</v>
      </c>
      <c r="D126" s="82"/>
      <c r="E126" s="84" t="s">
        <v>151</v>
      </c>
      <c r="F126" s="84"/>
      <c r="G126" s="84" t="s">
        <v>176</v>
      </c>
      <c r="H126" s="84" t="s">
        <v>153</v>
      </c>
      <c r="I126" s="84"/>
      <c r="J126" s="88" t="s">
        <v>479</v>
      </c>
      <c r="K126" s="88" t="s">
        <v>480</v>
      </c>
      <c r="L126" s="90" t="s">
        <v>179</v>
      </c>
      <c r="M126" s="85">
        <v>7</v>
      </c>
      <c r="N126" s="86">
        <v>421.26</v>
      </c>
      <c r="O126" s="69">
        <f t="shared" si="1"/>
        <v>2948.8199999999997</v>
      </c>
      <c r="P126" s="81" t="s">
        <v>3</v>
      </c>
      <c r="Q126" s="51"/>
    </row>
    <row r="127" spans="1:17" ht="45" customHeight="1" x14ac:dyDescent="0.25">
      <c r="A127" s="82" t="s">
        <v>150</v>
      </c>
      <c r="B127" s="82"/>
      <c r="C127" s="82" t="s">
        <v>175</v>
      </c>
      <c r="D127" s="82"/>
      <c r="E127" s="84" t="s">
        <v>151</v>
      </c>
      <c r="F127" s="84"/>
      <c r="G127" s="84" t="s">
        <v>176</v>
      </c>
      <c r="H127" s="84" t="s">
        <v>153</v>
      </c>
      <c r="I127" s="84"/>
      <c r="J127" s="88" t="s">
        <v>481</v>
      </c>
      <c r="K127" s="88" t="s">
        <v>183</v>
      </c>
      <c r="L127" s="90" t="s">
        <v>482</v>
      </c>
      <c r="M127" s="85">
        <v>7</v>
      </c>
      <c r="N127" s="86">
        <v>343.44</v>
      </c>
      <c r="O127" s="69">
        <f t="shared" si="1"/>
        <v>2404.08</v>
      </c>
      <c r="P127" s="81" t="s">
        <v>3</v>
      </c>
      <c r="Q127" s="51"/>
    </row>
    <row r="128" spans="1:17" ht="45" customHeight="1" x14ac:dyDescent="0.25">
      <c r="A128" s="82" t="s">
        <v>150</v>
      </c>
      <c r="B128" s="82"/>
      <c r="C128" s="82" t="s">
        <v>175</v>
      </c>
      <c r="D128" s="82"/>
      <c r="E128" s="84" t="s">
        <v>151</v>
      </c>
      <c r="F128" s="84"/>
      <c r="G128" s="84" t="s">
        <v>176</v>
      </c>
      <c r="H128" s="84" t="s">
        <v>153</v>
      </c>
      <c r="I128" s="84"/>
      <c r="J128" s="88" t="s">
        <v>483</v>
      </c>
      <c r="K128" s="88" t="s">
        <v>183</v>
      </c>
      <c r="L128" s="90" t="s">
        <v>484</v>
      </c>
      <c r="M128" s="85">
        <v>7</v>
      </c>
      <c r="N128" s="86">
        <v>343.44</v>
      </c>
      <c r="O128" s="69">
        <f t="shared" si="1"/>
        <v>2404.08</v>
      </c>
      <c r="P128" s="81" t="s">
        <v>3</v>
      </c>
      <c r="Q128" s="51"/>
    </row>
    <row r="129" spans="1:17" ht="45" customHeight="1" x14ac:dyDescent="0.25">
      <c r="A129" s="82" t="s">
        <v>150</v>
      </c>
      <c r="B129" s="82"/>
      <c r="C129" s="82" t="s">
        <v>175</v>
      </c>
      <c r="D129" s="82"/>
      <c r="E129" s="84" t="s">
        <v>151</v>
      </c>
      <c r="F129" s="84"/>
      <c r="G129" s="84" t="s">
        <v>176</v>
      </c>
      <c r="H129" s="84" t="s">
        <v>153</v>
      </c>
      <c r="I129" s="84"/>
      <c r="J129" s="88" t="s">
        <v>485</v>
      </c>
      <c r="K129" s="88" t="s">
        <v>183</v>
      </c>
      <c r="L129" s="90" t="s">
        <v>486</v>
      </c>
      <c r="M129" s="85">
        <v>7</v>
      </c>
      <c r="N129" s="86">
        <v>343.44</v>
      </c>
      <c r="O129" s="69">
        <f t="shared" si="1"/>
        <v>2404.08</v>
      </c>
      <c r="P129" s="81" t="s">
        <v>3</v>
      </c>
      <c r="Q129" s="51"/>
    </row>
    <row r="130" spans="1:17" ht="45" customHeight="1" x14ac:dyDescent="0.25">
      <c r="A130" s="82" t="s">
        <v>150</v>
      </c>
      <c r="B130" s="82"/>
      <c r="C130" s="82" t="s">
        <v>175</v>
      </c>
      <c r="D130" s="82"/>
      <c r="E130" s="84" t="s">
        <v>151</v>
      </c>
      <c r="F130" s="84"/>
      <c r="G130" s="84" t="s">
        <v>176</v>
      </c>
      <c r="H130" s="84" t="s">
        <v>153</v>
      </c>
      <c r="I130" s="84"/>
      <c r="J130" s="88" t="s">
        <v>487</v>
      </c>
      <c r="K130" s="88" t="s">
        <v>183</v>
      </c>
      <c r="L130" s="90" t="s">
        <v>488</v>
      </c>
      <c r="M130" s="85">
        <v>7</v>
      </c>
      <c r="N130" s="86">
        <v>343.44</v>
      </c>
      <c r="O130" s="69">
        <f t="shared" si="1"/>
        <v>2404.08</v>
      </c>
      <c r="P130" s="81" t="s">
        <v>3</v>
      </c>
      <c r="Q130" s="51"/>
    </row>
    <row r="131" spans="1:17" ht="45" customHeight="1" x14ac:dyDescent="0.25">
      <c r="A131" s="82" t="s">
        <v>150</v>
      </c>
      <c r="B131" s="82"/>
      <c r="C131" s="82" t="s">
        <v>175</v>
      </c>
      <c r="D131" s="82"/>
      <c r="E131" s="84" t="s">
        <v>151</v>
      </c>
      <c r="F131" s="84"/>
      <c r="G131" s="84" t="s">
        <v>176</v>
      </c>
      <c r="H131" s="84" t="s">
        <v>153</v>
      </c>
      <c r="I131" s="84"/>
      <c r="J131" s="88" t="s">
        <v>489</v>
      </c>
      <c r="K131" s="88" t="s">
        <v>183</v>
      </c>
      <c r="L131" s="90" t="s">
        <v>490</v>
      </c>
      <c r="M131" s="85">
        <v>7</v>
      </c>
      <c r="N131" s="86">
        <v>343.44</v>
      </c>
      <c r="O131" s="69">
        <f t="shared" si="1"/>
        <v>2404.08</v>
      </c>
      <c r="P131" s="81" t="s">
        <v>3</v>
      </c>
      <c r="Q131" s="51"/>
    </row>
    <row r="132" spans="1:17" ht="45" customHeight="1" x14ac:dyDescent="0.25">
      <c r="A132" s="82" t="s">
        <v>150</v>
      </c>
      <c r="B132" s="82"/>
      <c r="C132" s="82" t="s">
        <v>175</v>
      </c>
      <c r="D132" s="82"/>
      <c r="E132" s="84" t="s">
        <v>151</v>
      </c>
      <c r="F132" s="84"/>
      <c r="G132" s="84" t="s">
        <v>176</v>
      </c>
      <c r="H132" s="84" t="s">
        <v>153</v>
      </c>
      <c r="I132" s="84"/>
      <c r="J132" s="88" t="s">
        <v>491</v>
      </c>
      <c r="K132" s="88" t="s">
        <v>387</v>
      </c>
      <c r="L132" s="90" t="s">
        <v>482</v>
      </c>
      <c r="M132" s="85">
        <v>4</v>
      </c>
      <c r="N132" s="86">
        <v>204.37</v>
      </c>
      <c r="O132" s="69">
        <f t="shared" ref="O132:O195" si="2">$M132*$N132</f>
        <v>817.48</v>
      </c>
      <c r="P132" s="81" t="s">
        <v>3</v>
      </c>
      <c r="Q132" s="51"/>
    </row>
    <row r="133" spans="1:17" ht="45" customHeight="1" x14ac:dyDescent="0.25">
      <c r="A133" s="82" t="s">
        <v>150</v>
      </c>
      <c r="B133" s="82"/>
      <c r="C133" s="82" t="s">
        <v>175</v>
      </c>
      <c r="D133" s="82"/>
      <c r="E133" s="84" t="s">
        <v>151</v>
      </c>
      <c r="F133" s="84"/>
      <c r="G133" s="84" t="s">
        <v>176</v>
      </c>
      <c r="H133" s="84" t="s">
        <v>153</v>
      </c>
      <c r="I133" s="84"/>
      <c r="J133" s="88" t="s">
        <v>492</v>
      </c>
      <c r="K133" s="88" t="s">
        <v>387</v>
      </c>
      <c r="L133" s="90" t="s">
        <v>490</v>
      </c>
      <c r="M133" s="85">
        <v>4</v>
      </c>
      <c r="N133" s="86">
        <v>202.68</v>
      </c>
      <c r="O133" s="69">
        <f t="shared" si="2"/>
        <v>810.72</v>
      </c>
      <c r="P133" s="81" t="s">
        <v>3</v>
      </c>
      <c r="Q133" s="51"/>
    </row>
    <row r="134" spans="1:17" ht="45" customHeight="1" x14ac:dyDescent="0.25">
      <c r="A134" s="82" t="s">
        <v>150</v>
      </c>
      <c r="B134" s="82"/>
      <c r="C134" s="82" t="s">
        <v>175</v>
      </c>
      <c r="D134" s="82"/>
      <c r="E134" s="84" t="s">
        <v>151</v>
      </c>
      <c r="F134" s="84"/>
      <c r="G134" s="84" t="s">
        <v>176</v>
      </c>
      <c r="H134" s="84" t="s">
        <v>153</v>
      </c>
      <c r="I134" s="84"/>
      <c r="J134" s="88" t="s">
        <v>493</v>
      </c>
      <c r="K134" s="88" t="s">
        <v>387</v>
      </c>
      <c r="L134" s="90" t="s">
        <v>484</v>
      </c>
      <c r="M134" s="85">
        <v>4</v>
      </c>
      <c r="N134" s="86">
        <v>202.68</v>
      </c>
      <c r="O134" s="69">
        <f t="shared" si="2"/>
        <v>810.72</v>
      </c>
      <c r="P134" s="81" t="s">
        <v>3</v>
      </c>
      <c r="Q134" s="51"/>
    </row>
    <row r="135" spans="1:17" ht="45" customHeight="1" x14ac:dyDescent="0.25">
      <c r="A135" s="82" t="s">
        <v>150</v>
      </c>
      <c r="B135" s="82"/>
      <c r="C135" s="82" t="s">
        <v>175</v>
      </c>
      <c r="D135" s="82"/>
      <c r="E135" s="84" t="s">
        <v>151</v>
      </c>
      <c r="F135" s="84"/>
      <c r="G135" s="84" t="s">
        <v>176</v>
      </c>
      <c r="H135" s="84" t="s">
        <v>153</v>
      </c>
      <c r="I135" s="84"/>
      <c r="J135" s="88" t="s">
        <v>494</v>
      </c>
      <c r="K135" s="88" t="s">
        <v>387</v>
      </c>
      <c r="L135" s="90" t="s">
        <v>486</v>
      </c>
      <c r="M135" s="85">
        <v>4</v>
      </c>
      <c r="N135" s="86">
        <v>202.68</v>
      </c>
      <c r="O135" s="69">
        <f t="shared" si="2"/>
        <v>810.72</v>
      </c>
      <c r="P135" s="81" t="s">
        <v>3</v>
      </c>
      <c r="Q135" s="51"/>
    </row>
    <row r="136" spans="1:17" ht="45" customHeight="1" x14ac:dyDescent="0.25">
      <c r="A136" s="82" t="s">
        <v>150</v>
      </c>
      <c r="B136" s="82"/>
      <c r="C136" s="82" t="s">
        <v>175</v>
      </c>
      <c r="D136" s="82"/>
      <c r="E136" s="84" t="s">
        <v>151</v>
      </c>
      <c r="F136" s="84"/>
      <c r="G136" s="84" t="s">
        <v>176</v>
      </c>
      <c r="H136" s="84" t="s">
        <v>153</v>
      </c>
      <c r="I136" s="84"/>
      <c r="J136" s="88" t="s">
        <v>495</v>
      </c>
      <c r="K136" s="88" t="s">
        <v>387</v>
      </c>
      <c r="L136" s="90" t="s">
        <v>488</v>
      </c>
      <c r="M136" s="85">
        <v>4</v>
      </c>
      <c r="N136" s="86">
        <v>202.68</v>
      </c>
      <c r="O136" s="69">
        <f t="shared" si="2"/>
        <v>810.72</v>
      </c>
      <c r="P136" s="81" t="s">
        <v>3</v>
      </c>
      <c r="Q136" s="51"/>
    </row>
    <row r="137" spans="1:17" ht="45" customHeight="1" x14ac:dyDescent="0.25">
      <c r="A137" s="82" t="s">
        <v>30</v>
      </c>
      <c r="B137" s="82"/>
      <c r="C137" s="82" t="s">
        <v>5</v>
      </c>
      <c r="D137" s="82"/>
      <c r="E137" s="84" t="s">
        <v>162</v>
      </c>
      <c r="F137" s="84"/>
      <c r="G137" s="84" t="s">
        <v>215</v>
      </c>
      <c r="H137" s="84" t="s">
        <v>153</v>
      </c>
      <c r="I137" s="84"/>
      <c r="J137" s="88" t="s">
        <v>496</v>
      </c>
      <c r="K137" s="88" t="s">
        <v>497</v>
      </c>
      <c r="L137" s="90" t="s">
        <v>218</v>
      </c>
      <c r="M137" s="85">
        <v>12</v>
      </c>
      <c r="N137" s="86">
        <v>223</v>
      </c>
      <c r="O137" s="69">
        <f t="shared" si="2"/>
        <v>2676</v>
      </c>
      <c r="P137" s="81" t="s">
        <v>3</v>
      </c>
      <c r="Q137" s="51"/>
    </row>
    <row r="138" spans="1:17" ht="45" customHeight="1" x14ac:dyDescent="0.25">
      <c r="A138" s="82" t="s">
        <v>30</v>
      </c>
      <c r="B138" s="82"/>
      <c r="C138" s="82" t="s">
        <v>175</v>
      </c>
      <c r="D138" s="82"/>
      <c r="E138" s="84" t="s">
        <v>151</v>
      </c>
      <c r="F138" s="84"/>
      <c r="G138" s="84" t="s">
        <v>241</v>
      </c>
      <c r="H138" s="84" t="s">
        <v>153</v>
      </c>
      <c r="I138" s="84"/>
      <c r="J138" s="88" t="s">
        <v>384</v>
      </c>
      <c r="K138" s="88" t="s">
        <v>385</v>
      </c>
      <c r="L138" s="90" t="s">
        <v>498</v>
      </c>
      <c r="M138" s="85">
        <v>3</v>
      </c>
      <c r="N138" s="86">
        <v>388.59</v>
      </c>
      <c r="O138" s="69">
        <f t="shared" si="2"/>
        <v>1165.77</v>
      </c>
      <c r="P138" s="81" t="s">
        <v>3</v>
      </c>
      <c r="Q138" s="51"/>
    </row>
    <row r="139" spans="1:17" ht="45" customHeight="1" x14ac:dyDescent="0.25">
      <c r="A139" s="82" t="s">
        <v>30</v>
      </c>
      <c r="B139" s="82"/>
      <c r="C139" s="82" t="s">
        <v>175</v>
      </c>
      <c r="D139" s="82"/>
      <c r="E139" s="84" t="s">
        <v>151</v>
      </c>
      <c r="F139" s="84"/>
      <c r="G139" s="84" t="s">
        <v>241</v>
      </c>
      <c r="H139" s="84" t="s">
        <v>153</v>
      </c>
      <c r="I139" s="84"/>
      <c r="J139" s="88" t="s">
        <v>242</v>
      </c>
      <c r="K139" s="88" t="s">
        <v>243</v>
      </c>
      <c r="L139" s="90" t="s">
        <v>498</v>
      </c>
      <c r="M139" s="85">
        <v>6</v>
      </c>
      <c r="N139" s="86">
        <v>435.8</v>
      </c>
      <c r="O139" s="69">
        <f t="shared" si="2"/>
        <v>2614.8000000000002</v>
      </c>
      <c r="P139" s="81" t="s">
        <v>3</v>
      </c>
      <c r="Q139" s="51"/>
    </row>
    <row r="140" spans="1:17" ht="45" customHeight="1" x14ac:dyDescent="0.25">
      <c r="A140" s="82" t="s">
        <v>30</v>
      </c>
      <c r="B140" s="82"/>
      <c r="C140" s="82" t="s">
        <v>47</v>
      </c>
      <c r="D140" s="82"/>
      <c r="E140" s="84" t="s">
        <v>162</v>
      </c>
      <c r="F140" s="84"/>
      <c r="G140" s="84" t="s">
        <v>232</v>
      </c>
      <c r="H140" s="84" t="s">
        <v>153</v>
      </c>
      <c r="I140" s="84"/>
      <c r="J140" s="88" t="s">
        <v>250</v>
      </c>
      <c r="K140" s="88" t="s">
        <v>251</v>
      </c>
      <c r="L140" s="90" t="s">
        <v>254</v>
      </c>
      <c r="M140" s="85">
        <v>36</v>
      </c>
      <c r="N140" s="86">
        <v>245</v>
      </c>
      <c r="O140" s="69">
        <f t="shared" si="2"/>
        <v>8820</v>
      </c>
      <c r="P140" s="81" t="s">
        <v>3</v>
      </c>
      <c r="Q140" s="51"/>
    </row>
    <row r="141" spans="1:17" ht="45" customHeight="1" x14ac:dyDescent="0.25">
      <c r="A141" s="82" t="s">
        <v>30</v>
      </c>
      <c r="B141" s="82"/>
      <c r="C141" s="82" t="s">
        <v>47</v>
      </c>
      <c r="D141" s="82"/>
      <c r="E141" s="84" t="s">
        <v>162</v>
      </c>
      <c r="F141" s="84"/>
      <c r="G141" s="84" t="s">
        <v>232</v>
      </c>
      <c r="H141" s="84" t="s">
        <v>153</v>
      </c>
      <c r="I141" s="84"/>
      <c r="J141" s="88" t="s">
        <v>372</v>
      </c>
      <c r="K141" s="88" t="s">
        <v>373</v>
      </c>
      <c r="L141" s="90" t="s">
        <v>254</v>
      </c>
      <c r="M141" s="85">
        <v>2</v>
      </c>
      <c r="N141" s="86">
        <v>303</v>
      </c>
      <c r="O141" s="69">
        <f t="shared" si="2"/>
        <v>606</v>
      </c>
      <c r="P141" s="81" t="s">
        <v>3</v>
      </c>
      <c r="Q141" s="51"/>
    </row>
    <row r="142" spans="1:17" ht="45" customHeight="1" x14ac:dyDescent="0.25">
      <c r="A142" s="82" t="s">
        <v>30</v>
      </c>
      <c r="B142" s="82"/>
      <c r="C142" s="82" t="s">
        <v>47</v>
      </c>
      <c r="D142" s="82"/>
      <c r="E142" s="84" t="s">
        <v>162</v>
      </c>
      <c r="F142" s="84"/>
      <c r="G142" s="84" t="s">
        <v>232</v>
      </c>
      <c r="H142" s="84" t="s">
        <v>153</v>
      </c>
      <c r="I142" s="84"/>
      <c r="J142" s="88" t="s">
        <v>255</v>
      </c>
      <c r="K142" s="88" t="s">
        <v>256</v>
      </c>
      <c r="L142" s="90" t="s">
        <v>254</v>
      </c>
      <c r="M142" s="85">
        <v>4</v>
      </c>
      <c r="N142" s="86">
        <v>290</v>
      </c>
      <c r="O142" s="69">
        <f t="shared" si="2"/>
        <v>1160</v>
      </c>
      <c r="P142" s="81" t="s">
        <v>3</v>
      </c>
      <c r="Q142" s="51"/>
    </row>
    <row r="143" spans="1:17" ht="45" customHeight="1" x14ac:dyDescent="0.25">
      <c r="A143" s="82" t="s">
        <v>30</v>
      </c>
      <c r="B143" s="82"/>
      <c r="C143" s="82" t="s">
        <v>47</v>
      </c>
      <c r="D143" s="82"/>
      <c r="E143" s="84" t="s">
        <v>162</v>
      </c>
      <c r="F143" s="84"/>
      <c r="G143" s="84" t="s">
        <v>232</v>
      </c>
      <c r="H143" s="84" t="s">
        <v>153</v>
      </c>
      <c r="I143" s="84"/>
      <c r="J143" s="88" t="s">
        <v>257</v>
      </c>
      <c r="K143" s="88" t="s">
        <v>258</v>
      </c>
      <c r="L143" s="90" t="s">
        <v>254</v>
      </c>
      <c r="M143" s="85">
        <v>32</v>
      </c>
      <c r="N143" s="86">
        <v>305</v>
      </c>
      <c r="O143" s="69">
        <f t="shared" si="2"/>
        <v>9760</v>
      </c>
      <c r="P143" s="81" t="s">
        <v>3</v>
      </c>
      <c r="Q143" s="51"/>
    </row>
    <row r="144" spans="1:17" ht="45" customHeight="1" x14ac:dyDescent="0.25">
      <c r="A144" s="82" t="s">
        <v>30</v>
      </c>
      <c r="B144" s="82"/>
      <c r="C144" s="82" t="s">
        <v>47</v>
      </c>
      <c r="D144" s="82"/>
      <c r="E144" s="84" t="s">
        <v>162</v>
      </c>
      <c r="F144" s="84"/>
      <c r="G144" s="84" t="s">
        <v>232</v>
      </c>
      <c r="H144" s="84" t="s">
        <v>153</v>
      </c>
      <c r="I144" s="84"/>
      <c r="J144" s="88" t="s">
        <v>261</v>
      </c>
      <c r="K144" s="88" t="s">
        <v>262</v>
      </c>
      <c r="L144" s="90" t="s">
        <v>254</v>
      </c>
      <c r="M144" s="85">
        <v>7</v>
      </c>
      <c r="N144" s="86">
        <v>496</v>
      </c>
      <c r="O144" s="69">
        <f t="shared" si="2"/>
        <v>3472</v>
      </c>
      <c r="P144" s="81" t="s">
        <v>3</v>
      </c>
      <c r="Q144" s="51"/>
    </row>
    <row r="145" spans="1:17" ht="45" customHeight="1" x14ac:dyDescent="0.25">
      <c r="A145" s="82" t="s">
        <v>30</v>
      </c>
      <c r="B145" s="82"/>
      <c r="C145" s="82" t="s">
        <v>47</v>
      </c>
      <c r="D145" s="82"/>
      <c r="E145" s="84" t="s">
        <v>162</v>
      </c>
      <c r="F145" s="84"/>
      <c r="G145" s="84" t="s">
        <v>232</v>
      </c>
      <c r="H145" s="84" t="s">
        <v>153</v>
      </c>
      <c r="I145" s="84"/>
      <c r="J145" s="88" t="s">
        <v>382</v>
      </c>
      <c r="K145" s="88" t="s">
        <v>383</v>
      </c>
      <c r="L145" s="90" t="s">
        <v>254</v>
      </c>
      <c r="M145" s="85">
        <v>1</v>
      </c>
      <c r="N145" s="86">
        <v>557</v>
      </c>
      <c r="O145" s="69">
        <f t="shared" si="2"/>
        <v>557</v>
      </c>
      <c r="P145" s="81" t="s">
        <v>3</v>
      </c>
      <c r="Q145" s="51"/>
    </row>
    <row r="146" spans="1:17" ht="45" customHeight="1" x14ac:dyDescent="0.25">
      <c r="A146" s="82" t="s">
        <v>30</v>
      </c>
      <c r="B146" s="82"/>
      <c r="C146" s="82" t="s">
        <v>47</v>
      </c>
      <c r="D146" s="82"/>
      <c r="E146" s="84" t="s">
        <v>162</v>
      </c>
      <c r="F146" s="84"/>
      <c r="G146" s="84" t="s">
        <v>232</v>
      </c>
      <c r="H146" s="84" t="s">
        <v>153</v>
      </c>
      <c r="I146" s="84"/>
      <c r="J146" s="88" t="s">
        <v>499</v>
      </c>
      <c r="K146" s="88" t="s">
        <v>500</v>
      </c>
      <c r="L146" s="90" t="s">
        <v>249</v>
      </c>
      <c r="M146" s="85">
        <v>1</v>
      </c>
      <c r="N146" s="86">
        <v>798</v>
      </c>
      <c r="O146" s="69">
        <f t="shared" si="2"/>
        <v>798</v>
      </c>
      <c r="P146" s="81" t="s">
        <v>3</v>
      </c>
      <c r="Q146" s="51"/>
    </row>
    <row r="147" spans="1:17" ht="45" customHeight="1" x14ac:dyDescent="0.25">
      <c r="A147" s="82" t="s">
        <v>150</v>
      </c>
      <c r="B147" s="82"/>
      <c r="C147" s="82" t="s">
        <v>47</v>
      </c>
      <c r="D147" s="82"/>
      <c r="E147" s="84" t="s">
        <v>162</v>
      </c>
      <c r="F147" s="84"/>
      <c r="G147" s="84" t="s">
        <v>232</v>
      </c>
      <c r="H147" s="84" t="s">
        <v>153</v>
      </c>
      <c r="I147" s="84"/>
      <c r="J147" s="88" t="s">
        <v>414</v>
      </c>
      <c r="K147" s="88" t="s">
        <v>415</v>
      </c>
      <c r="L147" s="90" t="s">
        <v>254</v>
      </c>
      <c r="M147" s="85">
        <v>12</v>
      </c>
      <c r="N147" s="86">
        <v>733</v>
      </c>
      <c r="O147" s="69">
        <f t="shared" si="2"/>
        <v>8796</v>
      </c>
      <c r="P147" s="81" t="s">
        <v>3</v>
      </c>
      <c r="Q147" s="51"/>
    </row>
    <row r="148" spans="1:17" ht="45" customHeight="1" x14ac:dyDescent="0.25">
      <c r="A148" s="82" t="s">
        <v>150</v>
      </c>
      <c r="B148" s="82"/>
      <c r="C148" s="82" t="s">
        <v>5</v>
      </c>
      <c r="D148" s="82"/>
      <c r="E148" s="84" t="s">
        <v>151</v>
      </c>
      <c r="F148" s="84"/>
      <c r="G148" s="84" t="s">
        <v>501</v>
      </c>
      <c r="H148" s="84" t="s">
        <v>153</v>
      </c>
      <c r="I148" s="84"/>
      <c r="J148" s="88" t="s">
        <v>502</v>
      </c>
      <c r="K148" s="88" t="s">
        <v>503</v>
      </c>
      <c r="L148" s="90" t="s">
        <v>504</v>
      </c>
      <c r="M148" s="85">
        <v>3</v>
      </c>
      <c r="N148" s="86">
        <v>137.77000000000001</v>
      </c>
      <c r="O148" s="69">
        <f t="shared" si="2"/>
        <v>413.31000000000006</v>
      </c>
      <c r="P148" s="81" t="s">
        <v>3</v>
      </c>
      <c r="Q148" s="51"/>
    </row>
    <row r="149" spans="1:17" ht="45" customHeight="1" x14ac:dyDescent="0.25">
      <c r="A149" s="82" t="s">
        <v>150</v>
      </c>
      <c r="B149" s="82"/>
      <c r="C149" s="82" t="s">
        <v>5</v>
      </c>
      <c r="D149" s="82"/>
      <c r="E149" s="84" t="s">
        <v>151</v>
      </c>
      <c r="F149" s="84"/>
      <c r="G149" s="84" t="s">
        <v>501</v>
      </c>
      <c r="H149" s="84" t="s">
        <v>153</v>
      </c>
      <c r="I149" s="84"/>
      <c r="J149" s="88" t="s">
        <v>505</v>
      </c>
      <c r="K149" s="88" t="s">
        <v>503</v>
      </c>
      <c r="L149" s="90" t="s">
        <v>506</v>
      </c>
      <c r="M149" s="85">
        <v>4</v>
      </c>
      <c r="N149" s="86">
        <v>137.77000000000001</v>
      </c>
      <c r="O149" s="69">
        <f t="shared" si="2"/>
        <v>551.08000000000004</v>
      </c>
      <c r="P149" s="81" t="s">
        <v>3</v>
      </c>
      <c r="Q149" s="51"/>
    </row>
    <row r="150" spans="1:17" ht="45" customHeight="1" x14ac:dyDescent="0.25">
      <c r="A150" s="82" t="s">
        <v>150</v>
      </c>
      <c r="B150" s="82"/>
      <c r="C150" s="82" t="s">
        <v>5</v>
      </c>
      <c r="D150" s="82"/>
      <c r="E150" s="84" t="s">
        <v>151</v>
      </c>
      <c r="F150" s="84"/>
      <c r="G150" s="84" t="s">
        <v>501</v>
      </c>
      <c r="H150" s="84" t="s">
        <v>153</v>
      </c>
      <c r="I150" s="84"/>
      <c r="J150" s="88" t="s">
        <v>507</v>
      </c>
      <c r="K150" s="88" t="s">
        <v>503</v>
      </c>
      <c r="L150" s="90" t="s">
        <v>508</v>
      </c>
      <c r="M150" s="85">
        <v>3</v>
      </c>
      <c r="N150" s="86">
        <v>137.77000000000001</v>
      </c>
      <c r="O150" s="69">
        <f t="shared" si="2"/>
        <v>413.31000000000006</v>
      </c>
      <c r="P150" s="81" t="s">
        <v>3</v>
      </c>
      <c r="Q150" s="51"/>
    </row>
    <row r="151" spans="1:17" ht="45" customHeight="1" x14ac:dyDescent="0.25">
      <c r="A151" s="82" t="s">
        <v>161</v>
      </c>
      <c r="B151" s="82"/>
      <c r="C151" s="82" t="s">
        <v>5</v>
      </c>
      <c r="D151" s="82"/>
      <c r="E151" s="84" t="s">
        <v>151</v>
      </c>
      <c r="F151" s="84"/>
      <c r="G151" s="84" t="s">
        <v>279</v>
      </c>
      <c r="H151" s="84" t="s">
        <v>153</v>
      </c>
      <c r="I151" s="84"/>
      <c r="J151" s="88" t="s">
        <v>511</v>
      </c>
      <c r="K151" s="88" t="s">
        <v>509</v>
      </c>
      <c r="L151" s="90" t="s">
        <v>510</v>
      </c>
      <c r="M151" s="85">
        <v>2</v>
      </c>
      <c r="N151" s="86">
        <v>257.55</v>
      </c>
      <c r="O151" s="69">
        <f t="shared" si="2"/>
        <v>515.1</v>
      </c>
      <c r="P151" s="81" t="s">
        <v>3</v>
      </c>
      <c r="Q151" s="51"/>
    </row>
    <row r="152" spans="1:17" ht="45" customHeight="1" x14ac:dyDescent="0.25">
      <c r="A152" s="82" t="s">
        <v>161</v>
      </c>
      <c r="B152" s="82"/>
      <c r="C152" s="82" t="s">
        <v>5</v>
      </c>
      <c r="D152" s="82"/>
      <c r="E152" s="84" t="s">
        <v>151</v>
      </c>
      <c r="F152" s="84"/>
      <c r="G152" s="84" t="s">
        <v>279</v>
      </c>
      <c r="H152" s="84" t="s">
        <v>153</v>
      </c>
      <c r="I152" s="84"/>
      <c r="J152" s="88" t="s">
        <v>511</v>
      </c>
      <c r="K152" s="88" t="s">
        <v>509</v>
      </c>
      <c r="L152" s="90" t="s">
        <v>512</v>
      </c>
      <c r="M152" s="85">
        <v>2</v>
      </c>
      <c r="N152" s="86">
        <v>257.55</v>
      </c>
      <c r="O152" s="69">
        <f t="shared" si="2"/>
        <v>515.1</v>
      </c>
      <c r="P152" s="81" t="s">
        <v>3</v>
      </c>
      <c r="Q152" s="51"/>
    </row>
    <row r="153" spans="1:17" ht="45" customHeight="1" x14ac:dyDescent="0.25">
      <c r="A153" s="82" t="s">
        <v>161</v>
      </c>
      <c r="B153" s="82"/>
      <c r="C153" s="82" t="s">
        <v>5</v>
      </c>
      <c r="D153" s="82"/>
      <c r="E153" s="84" t="s">
        <v>151</v>
      </c>
      <c r="F153" s="84"/>
      <c r="G153" s="84" t="s">
        <v>279</v>
      </c>
      <c r="H153" s="84" t="s">
        <v>153</v>
      </c>
      <c r="I153" s="84"/>
      <c r="J153" s="88" t="s">
        <v>513</v>
      </c>
      <c r="K153" s="88" t="s">
        <v>509</v>
      </c>
      <c r="L153" s="90" t="s">
        <v>514</v>
      </c>
      <c r="M153" s="85">
        <v>2</v>
      </c>
      <c r="N153" s="86">
        <v>257.55</v>
      </c>
      <c r="O153" s="69">
        <f t="shared" si="2"/>
        <v>515.1</v>
      </c>
      <c r="P153" s="81" t="s">
        <v>3</v>
      </c>
      <c r="Q153" s="51"/>
    </row>
    <row r="154" spans="1:17" ht="45" customHeight="1" x14ac:dyDescent="0.25">
      <c r="A154" s="82" t="s">
        <v>161</v>
      </c>
      <c r="B154" s="82"/>
      <c r="C154" s="82" t="s">
        <v>5</v>
      </c>
      <c r="D154" s="82"/>
      <c r="E154" s="84" t="s">
        <v>151</v>
      </c>
      <c r="F154" s="84"/>
      <c r="G154" s="84" t="s">
        <v>279</v>
      </c>
      <c r="H154" s="84" t="s">
        <v>153</v>
      </c>
      <c r="I154" s="84"/>
      <c r="J154" s="88" t="s">
        <v>515</v>
      </c>
      <c r="K154" s="88" t="s">
        <v>516</v>
      </c>
      <c r="L154" s="90" t="s">
        <v>510</v>
      </c>
      <c r="M154" s="85">
        <v>2</v>
      </c>
      <c r="N154" s="86">
        <v>252.53</v>
      </c>
      <c r="O154" s="69">
        <f t="shared" si="2"/>
        <v>505.06</v>
      </c>
      <c r="P154" s="81" t="s">
        <v>3</v>
      </c>
      <c r="Q154" s="51"/>
    </row>
    <row r="155" spans="1:17" ht="45" customHeight="1" x14ac:dyDescent="0.25">
      <c r="A155" s="82" t="s">
        <v>161</v>
      </c>
      <c r="B155" s="82"/>
      <c r="C155" s="82" t="s">
        <v>5</v>
      </c>
      <c r="D155" s="82"/>
      <c r="E155" s="84" t="s">
        <v>151</v>
      </c>
      <c r="F155" s="84"/>
      <c r="G155" s="84" t="s">
        <v>279</v>
      </c>
      <c r="H155" s="84" t="s">
        <v>153</v>
      </c>
      <c r="I155" s="84"/>
      <c r="J155" s="88" t="s">
        <v>517</v>
      </c>
      <c r="K155" s="88" t="s">
        <v>516</v>
      </c>
      <c r="L155" s="90" t="s">
        <v>512</v>
      </c>
      <c r="M155" s="85">
        <v>2</v>
      </c>
      <c r="N155" s="86">
        <v>252.53</v>
      </c>
      <c r="O155" s="69">
        <f t="shared" si="2"/>
        <v>505.06</v>
      </c>
      <c r="P155" s="81" t="s">
        <v>3</v>
      </c>
      <c r="Q155" s="51"/>
    </row>
    <row r="156" spans="1:17" ht="45" customHeight="1" x14ac:dyDescent="0.25">
      <c r="A156" s="82" t="s">
        <v>161</v>
      </c>
      <c r="B156" s="82"/>
      <c r="C156" s="82" t="s">
        <v>5</v>
      </c>
      <c r="D156" s="82"/>
      <c r="E156" s="84" t="s">
        <v>151</v>
      </c>
      <c r="F156" s="84"/>
      <c r="G156" s="84" t="s">
        <v>279</v>
      </c>
      <c r="H156" s="84" t="s">
        <v>153</v>
      </c>
      <c r="I156" s="84"/>
      <c r="J156" s="88" t="s">
        <v>518</v>
      </c>
      <c r="K156" s="88" t="s">
        <v>516</v>
      </c>
      <c r="L156" s="90" t="s">
        <v>514</v>
      </c>
      <c r="M156" s="85">
        <v>2</v>
      </c>
      <c r="N156" s="86">
        <v>252.53</v>
      </c>
      <c r="O156" s="69">
        <f t="shared" si="2"/>
        <v>505.06</v>
      </c>
      <c r="P156" s="81" t="s">
        <v>3</v>
      </c>
      <c r="Q156" s="51"/>
    </row>
    <row r="157" spans="1:17" ht="45" customHeight="1" x14ac:dyDescent="0.25">
      <c r="A157" s="82" t="s">
        <v>150</v>
      </c>
      <c r="B157" s="82"/>
      <c r="C157" s="82" t="s">
        <v>5</v>
      </c>
      <c r="D157" s="82"/>
      <c r="E157" s="84" t="s">
        <v>162</v>
      </c>
      <c r="F157" s="84"/>
      <c r="G157" s="84" t="s">
        <v>390</v>
      </c>
      <c r="H157" s="84" t="s">
        <v>153</v>
      </c>
      <c r="I157" s="84"/>
      <c r="J157" s="88" t="s">
        <v>519</v>
      </c>
      <c r="K157" s="88" t="s">
        <v>520</v>
      </c>
      <c r="L157" s="90" t="s">
        <v>174</v>
      </c>
      <c r="M157" s="85">
        <v>116</v>
      </c>
      <c r="N157" s="86">
        <v>68</v>
      </c>
      <c r="O157" s="69">
        <f t="shared" si="2"/>
        <v>7888</v>
      </c>
      <c r="P157" s="81" t="s">
        <v>3</v>
      </c>
      <c r="Q157" s="51"/>
    </row>
    <row r="158" spans="1:17" ht="15.75" customHeight="1" x14ac:dyDescent="0.25">
      <c r="A158" s="148"/>
      <c r="B158" s="149"/>
      <c r="C158" s="150"/>
      <c r="D158" s="151"/>
      <c r="E158" s="148"/>
      <c r="F158" s="149"/>
      <c r="G158" s="80"/>
      <c r="H158" s="148"/>
      <c r="I158" s="149"/>
      <c r="J158" s="80"/>
      <c r="K158" s="80"/>
      <c r="L158" s="80"/>
      <c r="M158" s="85"/>
      <c r="N158" s="26"/>
      <c r="O158" s="69">
        <f t="shared" si="2"/>
        <v>0</v>
      </c>
      <c r="P158" s="80"/>
      <c r="Q158" s="51"/>
    </row>
    <row r="159" spans="1:17" ht="15.75" customHeight="1" x14ac:dyDescent="0.25">
      <c r="A159" s="148"/>
      <c r="B159" s="149"/>
      <c r="C159" s="150"/>
      <c r="D159" s="151"/>
      <c r="E159" s="148"/>
      <c r="F159" s="149"/>
      <c r="G159" s="80"/>
      <c r="H159" s="148"/>
      <c r="I159" s="149"/>
      <c r="J159" s="80"/>
      <c r="K159" s="80"/>
      <c r="L159" s="80"/>
      <c r="M159" s="85"/>
      <c r="N159" s="26"/>
      <c r="O159" s="69">
        <f t="shared" si="2"/>
        <v>0</v>
      </c>
      <c r="P159" s="80"/>
      <c r="Q159" s="51"/>
    </row>
    <row r="160" spans="1:17" ht="15.75" customHeight="1" x14ac:dyDescent="0.25">
      <c r="A160" s="148"/>
      <c r="B160" s="149"/>
      <c r="C160" s="150"/>
      <c r="D160" s="151"/>
      <c r="E160" s="148"/>
      <c r="F160" s="149"/>
      <c r="G160" s="80"/>
      <c r="H160" s="148"/>
      <c r="I160" s="149"/>
      <c r="J160" s="80"/>
      <c r="K160" s="80"/>
      <c r="L160" s="80"/>
      <c r="M160" s="85"/>
      <c r="N160" s="26"/>
      <c r="O160" s="69">
        <f t="shared" si="2"/>
        <v>0</v>
      </c>
      <c r="P160" s="80"/>
      <c r="Q160" s="51"/>
    </row>
    <row r="161" spans="1:17" ht="15.75" customHeight="1" x14ac:dyDescent="0.25">
      <c r="A161" s="148"/>
      <c r="B161" s="149"/>
      <c r="C161" s="150"/>
      <c r="D161" s="151"/>
      <c r="E161" s="148"/>
      <c r="F161" s="149"/>
      <c r="G161" s="80"/>
      <c r="H161" s="148"/>
      <c r="I161" s="149"/>
      <c r="J161" s="80"/>
      <c r="K161" s="80"/>
      <c r="L161" s="80"/>
      <c r="M161" s="85"/>
      <c r="N161" s="26"/>
      <c r="O161" s="69">
        <f t="shared" si="2"/>
        <v>0</v>
      </c>
      <c r="P161" s="80"/>
      <c r="Q161" s="51"/>
    </row>
    <row r="162" spans="1:17" ht="15.75" customHeight="1" x14ac:dyDescent="0.25">
      <c r="A162" s="148"/>
      <c r="B162" s="149"/>
      <c r="C162" s="150"/>
      <c r="D162" s="151"/>
      <c r="E162" s="148"/>
      <c r="F162" s="149"/>
      <c r="G162" s="80"/>
      <c r="H162" s="148"/>
      <c r="I162" s="149"/>
      <c r="J162" s="80"/>
      <c r="K162" s="80"/>
      <c r="L162" s="80"/>
      <c r="M162" s="85"/>
      <c r="N162" s="26"/>
      <c r="O162" s="69">
        <f t="shared" si="2"/>
        <v>0</v>
      </c>
      <c r="P162" s="80"/>
      <c r="Q162" s="51"/>
    </row>
    <row r="163" spans="1:17" ht="15.75" customHeight="1" x14ac:dyDescent="0.25">
      <c r="A163" s="148"/>
      <c r="B163" s="149"/>
      <c r="C163" s="150"/>
      <c r="D163" s="151"/>
      <c r="E163" s="148"/>
      <c r="F163" s="149"/>
      <c r="G163" s="80"/>
      <c r="H163" s="148"/>
      <c r="I163" s="149"/>
      <c r="J163" s="80"/>
      <c r="K163" s="80"/>
      <c r="L163" s="80"/>
      <c r="M163" s="85"/>
      <c r="N163" s="26"/>
      <c r="O163" s="69">
        <f t="shared" si="2"/>
        <v>0</v>
      </c>
      <c r="P163" s="80"/>
      <c r="Q163" s="51"/>
    </row>
    <row r="164" spans="1:17" ht="15.75" customHeight="1" x14ac:dyDescent="0.25">
      <c r="A164" s="148"/>
      <c r="B164" s="149"/>
      <c r="C164" s="150"/>
      <c r="D164" s="151"/>
      <c r="E164" s="148"/>
      <c r="F164" s="149"/>
      <c r="G164" s="80"/>
      <c r="H164" s="148"/>
      <c r="I164" s="149"/>
      <c r="J164" s="80"/>
      <c r="K164" s="80"/>
      <c r="L164" s="80"/>
      <c r="M164" s="85"/>
      <c r="N164" s="26"/>
      <c r="O164" s="69">
        <f t="shared" si="2"/>
        <v>0</v>
      </c>
      <c r="P164" s="80"/>
      <c r="Q164" s="51"/>
    </row>
    <row r="165" spans="1:17" ht="15.75" customHeight="1" x14ac:dyDescent="0.25">
      <c r="A165" s="148"/>
      <c r="B165" s="149"/>
      <c r="C165" s="150"/>
      <c r="D165" s="151"/>
      <c r="E165" s="148"/>
      <c r="F165" s="149"/>
      <c r="G165" s="80"/>
      <c r="H165" s="148"/>
      <c r="I165" s="149"/>
      <c r="J165" s="80"/>
      <c r="K165" s="80"/>
      <c r="L165" s="80"/>
      <c r="M165" s="85"/>
      <c r="N165" s="26"/>
      <c r="O165" s="69">
        <f t="shared" si="2"/>
        <v>0</v>
      </c>
      <c r="P165" s="80"/>
      <c r="Q165" s="51"/>
    </row>
    <row r="166" spans="1:17" ht="15.75" customHeight="1" x14ac:dyDescent="0.25">
      <c r="A166" s="148"/>
      <c r="B166" s="149"/>
      <c r="C166" s="150"/>
      <c r="D166" s="151"/>
      <c r="E166" s="148"/>
      <c r="F166" s="149"/>
      <c r="G166" s="80"/>
      <c r="H166" s="148"/>
      <c r="I166" s="149"/>
      <c r="J166" s="80"/>
      <c r="K166" s="80"/>
      <c r="L166" s="80"/>
      <c r="M166" s="85"/>
      <c r="N166" s="26"/>
      <c r="O166" s="69">
        <f t="shared" si="2"/>
        <v>0</v>
      </c>
      <c r="P166" s="80"/>
      <c r="Q166" s="51"/>
    </row>
    <row r="167" spans="1:17" ht="15.75" customHeight="1" x14ac:dyDescent="0.25">
      <c r="A167" s="148"/>
      <c r="B167" s="149"/>
      <c r="C167" s="150"/>
      <c r="D167" s="151"/>
      <c r="E167" s="148"/>
      <c r="F167" s="149"/>
      <c r="G167" s="80"/>
      <c r="H167" s="148"/>
      <c r="I167" s="149"/>
      <c r="J167" s="80"/>
      <c r="K167" s="80"/>
      <c r="L167" s="80"/>
      <c r="M167" s="25"/>
      <c r="N167" s="26"/>
      <c r="O167" s="69">
        <f t="shared" si="2"/>
        <v>0</v>
      </c>
      <c r="P167" s="80"/>
      <c r="Q167" s="51"/>
    </row>
    <row r="168" spans="1:17" ht="15.75" customHeight="1" x14ac:dyDescent="0.25">
      <c r="A168" s="148"/>
      <c r="B168" s="149"/>
      <c r="C168" s="150"/>
      <c r="D168" s="151"/>
      <c r="E168" s="148"/>
      <c r="F168" s="149"/>
      <c r="G168" s="80"/>
      <c r="H168" s="148"/>
      <c r="I168" s="149"/>
      <c r="J168" s="80"/>
      <c r="K168" s="80"/>
      <c r="L168" s="81"/>
      <c r="M168" s="25"/>
      <c r="N168" s="26"/>
      <c r="O168" s="69">
        <f t="shared" si="2"/>
        <v>0</v>
      </c>
      <c r="P168" s="80"/>
      <c r="Q168" s="51"/>
    </row>
    <row r="169" spans="1:17" ht="15.75" customHeight="1" x14ac:dyDescent="0.25">
      <c r="A169" s="148"/>
      <c r="B169" s="149"/>
      <c r="C169" s="150"/>
      <c r="D169" s="151"/>
      <c r="E169" s="148"/>
      <c r="F169" s="149"/>
      <c r="G169" s="80"/>
      <c r="H169" s="148"/>
      <c r="I169" s="149"/>
      <c r="J169" s="80"/>
      <c r="K169" s="80"/>
      <c r="L169" s="81"/>
      <c r="M169" s="25"/>
      <c r="N169" s="26"/>
      <c r="O169" s="69">
        <f t="shared" si="2"/>
        <v>0</v>
      </c>
      <c r="P169" s="80"/>
      <c r="Q169" s="51"/>
    </row>
    <row r="170" spans="1:17" ht="15.75" customHeight="1" x14ac:dyDescent="0.25">
      <c r="A170" s="148"/>
      <c r="B170" s="149"/>
      <c r="C170" s="150"/>
      <c r="D170" s="151"/>
      <c r="E170" s="148"/>
      <c r="F170" s="149"/>
      <c r="G170" s="80"/>
      <c r="H170" s="148"/>
      <c r="I170" s="149"/>
      <c r="J170" s="80"/>
      <c r="K170" s="80"/>
      <c r="L170" s="81"/>
      <c r="M170" s="25"/>
      <c r="N170" s="26"/>
      <c r="O170" s="69">
        <f t="shared" si="2"/>
        <v>0</v>
      </c>
      <c r="P170" s="80"/>
      <c r="Q170" s="51"/>
    </row>
    <row r="171" spans="1:17" ht="15.75" customHeight="1" x14ac:dyDescent="0.25">
      <c r="A171" s="148"/>
      <c r="B171" s="149"/>
      <c r="C171" s="150"/>
      <c r="D171" s="151"/>
      <c r="E171" s="148"/>
      <c r="F171" s="149"/>
      <c r="G171" s="80"/>
      <c r="H171" s="148"/>
      <c r="I171" s="149"/>
      <c r="J171" s="80"/>
      <c r="K171" s="80"/>
      <c r="L171" s="81"/>
      <c r="M171" s="25"/>
      <c r="N171" s="26"/>
      <c r="O171" s="69">
        <f t="shared" si="2"/>
        <v>0</v>
      </c>
      <c r="P171" s="80"/>
      <c r="Q171" s="51"/>
    </row>
    <row r="172" spans="1:17" ht="15.75" customHeight="1" x14ac:dyDescent="0.25">
      <c r="A172" s="148"/>
      <c r="B172" s="149"/>
      <c r="C172" s="150"/>
      <c r="D172" s="151"/>
      <c r="E172" s="148"/>
      <c r="F172" s="149"/>
      <c r="G172" s="80"/>
      <c r="H172" s="148"/>
      <c r="I172" s="149"/>
      <c r="J172" s="80"/>
      <c r="K172" s="80"/>
      <c r="L172" s="81"/>
      <c r="M172" s="25"/>
      <c r="N172" s="26"/>
      <c r="O172" s="69">
        <f t="shared" si="2"/>
        <v>0</v>
      </c>
      <c r="P172" s="80"/>
      <c r="Q172" s="51"/>
    </row>
    <row r="173" spans="1:17" ht="15.75" customHeight="1" x14ac:dyDescent="0.25">
      <c r="A173" s="148"/>
      <c r="B173" s="149"/>
      <c r="C173" s="150"/>
      <c r="D173" s="151"/>
      <c r="E173" s="148"/>
      <c r="F173" s="149"/>
      <c r="G173" s="80"/>
      <c r="H173" s="148"/>
      <c r="I173" s="149"/>
      <c r="J173" s="80"/>
      <c r="K173" s="80"/>
      <c r="L173" s="81"/>
      <c r="M173" s="25"/>
      <c r="N173" s="26"/>
      <c r="O173" s="69">
        <f t="shared" si="2"/>
        <v>0</v>
      </c>
      <c r="P173" s="80"/>
      <c r="Q173" s="51"/>
    </row>
    <row r="174" spans="1:17" ht="15.75" customHeight="1" x14ac:dyDescent="0.25">
      <c r="A174" s="148"/>
      <c r="B174" s="149"/>
      <c r="C174" s="150"/>
      <c r="D174" s="151"/>
      <c r="E174" s="148"/>
      <c r="F174" s="149"/>
      <c r="G174" s="80"/>
      <c r="H174" s="148"/>
      <c r="I174" s="149"/>
      <c r="J174" s="80"/>
      <c r="K174" s="80"/>
      <c r="L174" s="81"/>
      <c r="M174" s="25"/>
      <c r="N174" s="26"/>
      <c r="O174" s="69">
        <f t="shared" si="2"/>
        <v>0</v>
      </c>
      <c r="P174" s="80"/>
      <c r="Q174" s="51"/>
    </row>
    <row r="175" spans="1:17" ht="15.75" customHeight="1" x14ac:dyDescent="0.25">
      <c r="A175" s="148"/>
      <c r="B175" s="149"/>
      <c r="C175" s="150"/>
      <c r="D175" s="151"/>
      <c r="E175" s="148"/>
      <c r="F175" s="149"/>
      <c r="G175" s="80"/>
      <c r="H175" s="148"/>
      <c r="I175" s="149"/>
      <c r="J175" s="80"/>
      <c r="K175" s="80"/>
      <c r="L175" s="81"/>
      <c r="M175" s="25"/>
      <c r="N175" s="26"/>
      <c r="O175" s="69">
        <f t="shared" si="2"/>
        <v>0</v>
      </c>
      <c r="P175" s="80"/>
      <c r="Q175" s="51"/>
    </row>
    <row r="176" spans="1:17" ht="15.75" customHeight="1" x14ac:dyDescent="0.25">
      <c r="A176" s="148"/>
      <c r="B176" s="149"/>
      <c r="C176" s="150"/>
      <c r="D176" s="151"/>
      <c r="E176" s="148"/>
      <c r="F176" s="149"/>
      <c r="G176" s="80"/>
      <c r="H176" s="148"/>
      <c r="I176" s="149"/>
      <c r="J176" s="80"/>
      <c r="K176" s="80"/>
      <c r="L176" s="81"/>
      <c r="M176" s="25"/>
      <c r="N176" s="26"/>
      <c r="O176" s="69">
        <f t="shared" si="2"/>
        <v>0</v>
      </c>
      <c r="P176" s="80"/>
      <c r="Q176" s="51"/>
    </row>
    <row r="177" spans="1:17" ht="15.75" customHeight="1" x14ac:dyDescent="0.25">
      <c r="A177" s="148"/>
      <c r="B177" s="149"/>
      <c r="C177" s="150"/>
      <c r="D177" s="151"/>
      <c r="E177" s="148"/>
      <c r="F177" s="149"/>
      <c r="G177" s="80"/>
      <c r="H177" s="148"/>
      <c r="I177" s="149"/>
      <c r="J177" s="80"/>
      <c r="K177" s="80"/>
      <c r="L177" s="81"/>
      <c r="M177" s="25"/>
      <c r="N177" s="26"/>
      <c r="O177" s="69">
        <f t="shared" si="2"/>
        <v>0</v>
      </c>
      <c r="P177" s="80"/>
      <c r="Q177" s="51"/>
    </row>
    <row r="178" spans="1:17" ht="15.75" customHeight="1" x14ac:dyDescent="0.25">
      <c r="A178" s="148"/>
      <c r="B178" s="149"/>
      <c r="C178" s="150"/>
      <c r="D178" s="151"/>
      <c r="E178" s="148"/>
      <c r="F178" s="149"/>
      <c r="G178" s="80"/>
      <c r="H178" s="148"/>
      <c r="I178" s="149"/>
      <c r="J178" s="80"/>
      <c r="K178" s="80"/>
      <c r="L178" s="81"/>
      <c r="M178" s="25"/>
      <c r="N178" s="26"/>
      <c r="O178" s="69">
        <f t="shared" si="2"/>
        <v>0</v>
      </c>
      <c r="P178" s="80"/>
      <c r="Q178" s="51"/>
    </row>
    <row r="179" spans="1:17" ht="15.75" customHeight="1" x14ac:dyDescent="0.25">
      <c r="A179" s="148"/>
      <c r="B179" s="149"/>
      <c r="C179" s="150"/>
      <c r="D179" s="151"/>
      <c r="E179" s="148"/>
      <c r="F179" s="149"/>
      <c r="G179" s="80"/>
      <c r="H179" s="148"/>
      <c r="I179" s="149"/>
      <c r="J179" s="80"/>
      <c r="K179" s="80"/>
      <c r="L179" s="81"/>
      <c r="M179" s="25"/>
      <c r="N179" s="26"/>
      <c r="O179" s="69">
        <f t="shared" si="2"/>
        <v>0</v>
      </c>
      <c r="P179" s="80"/>
      <c r="Q179" s="51"/>
    </row>
    <row r="180" spans="1:17" ht="15.75" customHeight="1" x14ac:dyDescent="0.25">
      <c r="A180" s="148"/>
      <c r="B180" s="149"/>
      <c r="C180" s="150"/>
      <c r="D180" s="151"/>
      <c r="E180" s="148"/>
      <c r="F180" s="149"/>
      <c r="G180" s="80"/>
      <c r="H180" s="148"/>
      <c r="I180" s="149"/>
      <c r="J180" s="80"/>
      <c r="K180" s="80"/>
      <c r="L180" s="81"/>
      <c r="M180" s="25"/>
      <c r="N180" s="26"/>
      <c r="O180" s="69">
        <f t="shared" si="2"/>
        <v>0</v>
      </c>
      <c r="P180" s="80"/>
      <c r="Q180" s="51"/>
    </row>
    <row r="181" spans="1:17" ht="15.75" customHeight="1" x14ac:dyDescent="0.25">
      <c r="A181" s="148"/>
      <c r="B181" s="149"/>
      <c r="C181" s="150"/>
      <c r="D181" s="151"/>
      <c r="E181" s="148"/>
      <c r="F181" s="149"/>
      <c r="G181" s="80"/>
      <c r="H181" s="148"/>
      <c r="I181" s="149"/>
      <c r="J181" s="80"/>
      <c r="K181" s="80"/>
      <c r="L181" s="81"/>
      <c r="M181" s="25"/>
      <c r="N181" s="26"/>
      <c r="O181" s="69">
        <f t="shared" si="2"/>
        <v>0</v>
      </c>
      <c r="P181" s="80"/>
      <c r="Q181" s="51"/>
    </row>
    <row r="182" spans="1:17" ht="15.75" customHeight="1" x14ac:dyDescent="0.25">
      <c r="A182" s="148"/>
      <c r="B182" s="149"/>
      <c r="C182" s="150"/>
      <c r="D182" s="151"/>
      <c r="E182" s="148"/>
      <c r="F182" s="149"/>
      <c r="G182" s="80"/>
      <c r="H182" s="148"/>
      <c r="I182" s="149"/>
      <c r="J182" s="80"/>
      <c r="K182" s="80"/>
      <c r="L182" s="81"/>
      <c r="M182" s="25"/>
      <c r="N182" s="26"/>
      <c r="O182" s="69">
        <f t="shared" si="2"/>
        <v>0</v>
      </c>
      <c r="P182" s="80"/>
      <c r="Q182" s="51"/>
    </row>
    <row r="183" spans="1:17" ht="15.75" customHeight="1" x14ac:dyDescent="0.25">
      <c r="A183" s="148"/>
      <c r="B183" s="149"/>
      <c r="C183" s="150"/>
      <c r="D183" s="151"/>
      <c r="E183" s="148"/>
      <c r="F183" s="149"/>
      <c r="G183" s="80"/>
      <c r="H183" s="148"/>
      <c r="I183" s="149"/>
      <c r="J183" s="80"/>
      <c r="K183" s="80"/>
      <c r="L183" s="81"/>
      <c r="M183" s="25"/>
      <c r="N183" s="26"/>
      <c r="O183" s="69">
        <f t="shared" si="2"/>
        <v>0</v>
      </c>
      <c r="P183" s="80"/>
      <c r="Q183" s="51"/>
    </row>
    <row r="184" spans="1:17" ht="15.75" customHeight="1" x14ac:dyDescent="0.25">
      <c r="A184" s="148"/>
      <c r="B184" s="149"/>
      <c r="C184" s="150"/>
      <c r="D184" s="151"/>
      <c r="E184" s="148"/>
      <c r="F184" s="149"/>
      <c r="G184" s="80"/>
      <c r="H184" s="148"/>
      <c r="I184" s="149"/>
      <c r="J184" s="80"/>
      <c r="K184" s="80"/>
      <c r="L184" s="81"/>
      <c r="M184" s="25"/>
      <c r="N184" s="26"/>
      <c r="O184" s="69">
        <f t="shared" si="2"/>
        <v>0</v>
      </c>
      <c r="P184" s="80"/>
      <c r="Q184" s="51"/>
    </row>
    <row r="185" spans="1:17" ht="15.75" customHeight="1" x14ac:dyDescent="0.25">
      <c r="A185" s="148"/>
      <c r="B185" s="149"/>
      <c r="C185" s="150"/>
      <c r="D185" s="151"/>
      <c r="E185" s="148"/>
      <c r="F185" s="149"/>
      <c r="G185" s="80"/>
      <c r="H185" s="148"/>
      <c r="I185" s="149"/>
      <c r="J185" s="80"/>
      <c r="K185" s="80"/>
      <c r="L185" s="81"/>
      <c r="M185" s="25"/>
      <c r="N185" s="26"/>
      <c r="O185" s="69">
        <f t="shared" si="2"/>
        <v>0</v>
      </c>
      <c r="P185" s="80"/>
      <c r="Q185" s="51"/>
    </row>
    <row r="186" spans="1:17" ht="15.75" customHeight="1" x14ac:dyDescent="0.25">
      <c r="A186" s="148"/>
      <c r="B186" s="149"/>
      <c r="C186" s="150"/>
      <c r="D186" s="151"/>
      <c r="E186" s="148"/>
      <c r="F186" s="149"/>
      <c r="G186" s="80"/>
      <c r="H186" s="148"/>
      <c r="I186" s="149"/>
      <c r="J186" s="80"/>
      <c r="K186" s="80"/>
      <c r="L186" s="81"/>
      <c r="M186" s="25"/>
      <c r="N186" s="26"/>
      <c r="O186" s="69">
        <f t="shared" si="2"/>
        <v>0</v>
      </c>
      <c r="P186" s="80"/>
      <c r="Q186" s="51"/>
    </row>
    <row r="187" spans="1:17" ht="15.75" customHeight="1" x14ac:dyDescent="0.25">
      <c r="A187" s="148"/>
      <c r="B187" s="149"/>
      <c r="C187" s="150"/>
      <c r="D187" s="151"/>
      <c r="E187" s="148"/>
      <c r="F187" s="149"/>
      <c r="G187" s="80"/>
      <c r="H187" s="148"/>
      <c r="I187" s="149"/>
      <c r="J187" s="80"/>
      <c r="K187" s="80"/>
      <c r="L187" s="81"/>
      <c r="M187" s="25"/>
      <c r="N187" s="26"/>
      <c r="O187" s="69">
        <f t="shared" si="2"/>
        <v>0</v>
      </c>
      <c r="P187" s="80"/>
      <c r="Q187" s="51"/>
    </row>
    <row r="188" spans="1:17" ht="15.75" customHeight="1" x14ac:dyDescent="0.25">
      <c r="A188" s="148"/>
      <c r="B188" s="149"/>
      <c r="C188" s="150"/>
      <c r="D188" s="151"/>
      <c r="E188" s="148"/>
      <c r="F188" s="149"/>
      <c r="G188" s="80"/>
      <c r="H188" s="148"/>
      <c r="I188" s="149"/>
      <c r="J188" s="80"/>
      <c r="K188" s="80"/>
      <c r="L188" s="81"/>
      <c r="M188" s="25"/>
      <c r="N188" s="26"/>
      <c r="O188" s="69">
        <f t="shared" si="2"/>
        <v>0</v>
      </c>
      <c r="P188" s="80"/>
      <c r="Q188" s="51"/>
    </row>
    <row r="189" spans="1:17" ht="15.75" customHeight="1" x14ac:dyDescent="0.25">
      <c r="A189" s="148"/>
      <c r="B189" s="149"/>
      <c r="C189" s="150"/>
      <c r="D189" s="151"/>
      <c r="E189" s="148"/>
      <c r="F189" s="149"/>
      <c r="G189" s="80"/>
      <c r="H189" s="148"/>
      <c r="I189" s="149"/>
      <c r="J189" s="80"/>
      <c r="K189" s="80"/>
      <c r="L189" s="81"/>
      <c r="M189" s="25"/>
      <c r="N189" s="26"/>
      <c r="O189" s="69">
        <f t="shared" si="2"/>
        <v>0</v>
      </c>
      <c r="P189" s="80"/>
      <c r="Q189" s="51"/>
    </row>
    <row r="190" spans="1:17" ht="15.75" customHeight="1" x14ac:dyDescent="0.25">
      <c r="A190" s="148"/>
      <c r="B190" s="149"/>
      <c r="C190" s="150"/>
      <c r="D190" s="151"/>
      <c r="E190" s="148"/>
      <c r="F190" s="149"/>
      <c r="G190" s="80"/>
      <c r="H190" s="148"/>
      <c r="I190" s="149"/>
      <c r="J190" s="80"/>
      <c r="K190" s="80"/>
      <c r="L190" s="81"/>
      <c r="M190" s="25"/>
      <c r="N190" s="26"/>
      <c r="O190" s="69">
        <f t="shared" si="2"/>
        <v>0</v>
      </c>
      <c r="P190" s="80"/>
      <c r="Q190" s="51"/>
    </row>
    <row r="191" spans="1:17" ht="15.75" customHeight="1" x14ac:dyDescent="0.25">
      <c r="A191" s="148"/>
      <c r="B191" s="149"/>
      <c r="C191" s="150"/>
      <c r="D191" s="151"/>
      <c r="E191" s="148"/>
      <c r="F191" s="149"/>
      <c r="G191" s="80"/>
      <c r="H191" s="148"/>
      <c r="I191" s="149"/>
      <c r="J191" s="80"/>
      <c r="K191" s="80"/>
      <c r="L191" s="81"/>
      <c r="M191" s="25"/>
      <c r="N191" s="26"/>
      <c r="O191" s="69">
        <f t="shared" si="2"/>
        <v>0</v>
      </c>
      <c r="P191" s="80"/>
      <c r="Q191" s="51"/>
    </row>
    <row r="192" spans="1:17" ht="15.75" customHeight="1" x14ac:dyDescent="0.25">
      <c r="A192" s="148"/>
      <c r="B192" s="149"/>
      <c r="C192" s="150"/>
      <c r="D192" s="151"/>
      <c r="E192" s="148"/>
      <c r="F192" s="149"/>
      <c r="G192" s="80"/>
      <c r="H192" s="148"/>
      <c r="I192" s="149"/>
      <c r="J192" s="80"/>
      <c r="K192" s="80"/>
      <c r="L192" s="81"/>
      <c r="M192" s="25"/>
      <c r="N192" s="26"/>
      <c r="O192" s="69">
        <f t="shared" si="2"/>
        <v>0</v>
      </c>
      <c r="P192" s="80"/>
      <c r="Q192" s="51"/>
    </row>
    <row r="193" spans="1:17" ht="15.75" customHeight="1" x14ac:dyDescent="0.25">
      <c r="A193" s="148"/>
      <c r="B193" s="149"/>
      <c r="C193" s="150"/>
      <c r="D193" s="151"/>
      <c r="E193" s="148"/>
      <c r="F193" s="149"/>
      <c r="G193" s="80"/>
      <c r="H193" s="148"/>
      <c r="I193" s="149"/>
      <c r="J193" s="80"/>
      <c r="K193" s="80"/>
      <c r="L193" s="81"/>
      <c r="M193" s="25"/>
      <c r="N193" s="26"/>
      <c r="O193" s="69">
        <f t="shared" si="2"/>
        <v>0</v>
      </c>
      <c r="P193" s="80"/>
      <c r="Q193" s="51"/>
    </row>
    <row r="194" spans="1:17" ht="15.75" customHeight="1" x14ac:dyDescent="0.25">
      <c r="A194" s="148"/>
      <c r="B194" s="149"/>
      <c r="C194" s="150"/>
      <c r="D194" s="151"/>
      <c r="E194" s="148"/>
      <c r="F194" s="149"/>
      <c r="G194" s="80"/>
      <c r="H194" s="148"/>
      <c r="I194" s="149"/>
      <c r="J194" s="80"/>
      <c r="K194" s="80"/>
      <c r="L194" s="81"/>
      <c r="M194" s="25"/>
      <c r="N194" s="26"/>
      <c r="O194" s="69">
        <f t="shared" si="2"/>
        <v>0</v>
      </c>
      <c r="P194" s="80"/>
      <c r="Q194" s="51"/>
    </row>
    <row r="195" spans="1:17" ht="15.75" customHeight="1" x14ac:dyDescent="0.25">
      <c r="A195" s="148"/>
      <c r="B195" s="149"/>
      <c r="C195" s="150"/>
      <c r="D195" s="151"/>
      <c r="E195" s="148"/>
      <c r="F195" s="149"/>
      <c r="G195" s="80"/>
      <c r="H195" s="148"/>
      <c r="I195" s="149"/>
      <c r="J195" s="80"/>
      <c r="K195" s="80"/>
      <c r="L195" s="81"/>
      <c r="M195" s="25"/>
      <c r="N195" s="26"/>
      <c r="O195" s="69">
        <f t="shared" si="2"/>
        <v>0</v>
      </c>
      <c r="P195" s="80"/>
      <c r="Q195" s="51"/>
    </row>
    <row r="196" spans="1:17" ht="15.75" customHeight="1" x14ac:dyDescent="0.25">
      <c r="A196" s="148"/>
      <c r="B196" s="149"/>
      <c r="C196" s="150"/>
      <c r="D196" s="151"/>
      <c r="E196" s="148"/>
      <c r="F196" s="149"/>
      <c r="G196" s="80"/>
      <c r="H196" s="148"/>
      <c r="I196" s="149"/>
      <c r="J196" s="80"/>
      <c r="K196" s="80"/>
      <c r="L196" s="81"/>
      <c r="M196" s="25"/>
      <c r="N196" s="26"/>
      <c r="O196" s="69">
        <f t="shared" ref="O196:O259" si="3">$M196*$N196</f>
        <v>0</v>
      </c>
      <c r="P196" s="80"/>
      <c r="Q196" s="51"/>
    </row>
    <row r="197" spans="1:17" ht="15.75" customHeight="1" x14ac:dyDescent="0.25">
      <c r="A197" s="148"/>
      <c r="B197" s="149"/>
      <c r="C197" s="150"/>
      <c r="D197" s="151"/>
      <c r="E197" s="148"/>
      <c r="F197" s="149"/>
      <c r="G197" s="80"/>
      <c r="H197" s="148"/>
      <c r="I197" s="149"/>
      <c r="J197" s="80"/>
      <c r="K197" s="80"/>
      <c r="L197" s="81"/>
      <c r="M197" s="25"/>
      <c r="N197" s="26"/>
      <c r="O197" s="69">
        <f t="shared" si="3"/>
        <v>0</v>
      </c>
      <c r="P197" s="80"/>
      <c r="Q197" s="51"/>
    </row>
    <row r="198" spans="1:17" ht="15.75" customHeight="1" x14ac:dyDescent="0.25">
      <c r="A198" s="148"/>
      <c r="B198" s="149"/>
      <c r="C198" s="150"/>
      <c r="D198" s="151"/>
      <c r="E198" s="148"/>
      <c r="F198" s="149"/>
      <c r="G198" s="80"/>
      <c r="H198" s="148"/>
      <c r="I198" s="149"/>
      <c r="J198" s="80"/>
      <c r="K198" s="80"/>
      <c r="L198" s="81"/>
      <c r="M198" s="25"/>
      <c r="N198" s="26"/>
      <c r="O198" s="69">
        <f t="shared" si="3"/>
        <v>0</v>
      </c>
      <c r="P198" s="80"/>
      <c r="Q198" s="51"/>
    </row>
    <row r="199" spans="1:17" ht="15.75" customHeight="1" x14ac:dyDescent="0.25">
      <c r="A199" s="148"/>
      <c r="B199" s="149"/>
      <c r="C199" s="150"/>
      <c r="D199" s="151"/>
      <c r="E199" s="148"/>
      <c r="F199" s="149"/>
      <c r="G199" s="80"/>
      <c r="H199" s="148"/>
      <c r="I199" s="149"/>
      <c r="J199" s="80"/>
      <c r="K199" s="80"/>
      <c r="L199" s="81"/>
      <c r="M199" s="25"/>
      <c r="N199" s="26"/>
      <c r="O199" s="69">
        <f t="shared" si="3"/>
        <v>0</v>
      </c>
      <c r="P199" s="80"/>
      <c r="Q199" s="51"/>
    </row>
    <row r="200" spans="1:17" ht="15.75" customHeight="1" x14ac:dyDescent="0.25">
      <c r="A200" s="148"/>
      <c r="B200" s="149"/>
      <c r="C200" s="150"/>
      <c r="D200" s="151"/>
      <c r="E200" s="148"/>
      <c r="F200" s="149"/>
      <c r="G200" s="80"/>
      <c r="H200" s="148"/>
      <c r="I200" s="149"/>
      <c r="J200" s="80"/>
      <c r="K200" s="80"/>
      <c r="L200" s="81"/>
      <c r="M200" s="25"/>
      <c r="N200" s="26"/>
      <c r="O200" s="69">
        <f t="shared" si="3"/>
        <v>0</v>
      </c>
      <c r="P200" s="80"/>
      <c r="Q200" s="51"/>
    </row>
    <row r="201" spans="1:17" ht="15.75" customHeight="1" x14ac:dyDescent="0.25">
      <c r="A201" s="148"/>
      <c r="B201" s="149"/>
      <c r="C201" s="150"/>
      <c r="D201" s="151"/>
      <c r="E201" s="148"/>
      <c r="F201" s="149"/>
      <c r="G201" s="80"/>
      <c r="H201" s="148"/>
      <c r="I201" s="149"/>
      <c r="J201" s="80"/>
      <c r="K201" s="80"/>
      <c r="L201" s="81"/>
      <c r="M201" s="25"/>
      <c r="N201" s="26"/>
      <c r="O201" s="69">
        <f t="shared" si="3"/>
        <v>0</v>
      </c>
      <c r="P201" s="80"/>
      <c r="Q201" s="51"/>
    </row>
    <row r="202" spans="1:17" ht="15.75" customHeight="1" x14ac:dyDescent="0.25">
      <c r="A202" s="148"/>
      <c r="B202" s="149"/>
      <c r="C202" s="150"/>
      <c r="D202" s="151"/>
      <c r="E202" s="148"/>
      <c r="F202" s="149"/>
      <c r="G202" s="80"/>
      <c r="H202" s="148"/>
      <c r="I202" s="149"/>
      <c r="J202" s="80"/>
      <c r="K202" s="80"/>
      <c r="L202" s="81"/>
      <c r="M202" s="25"/>
      <c r="N202" s="26"/>
      <c r="O202" s="69">
        <f t="shared" si="3"/>
        <v>0</v>
      </c>
      <c r="P202" s="80"/>
      <c r="Q202" s="51"/>
    </row>
    <row r="203" spans="1:17" ht="15.75" customHeight="1" x14ac:dyDescent="0.25">
      <c r="A203" s="148"/>
      <c r="B203" s="149"/>
      <c r="C203" s="150"/>
      <c r="D203" s="151"/>
      <c r="E203" s="148"/>
      <c r="F203" s="149"/>
      <c r="G203" s="80"/>
      <c r="H203" s="148"/>
      <c r="I203" s="149"/>
      <c r="J203" s="80"/>
      <c r="K203" s="80"/>
      <c r="L203" s="81"/>
      <c r="M203" s="25"/>
      <c r="N203" s="26"/>
      <c r="O203" s="69">
        <f t="shared" si="3"/>
        <v>0</v>
      </c>
      <c r="P203" s="80"/>
      <c r="Q203" s="51"/>
    </row>
    <row r="204" spans="1:17" ht="15.75" customHeight="1" x14ac:dyDescent="0.25">
      <c r="A204" s="148"/>
      <c r="B204" s="149"/>
      <c r="C204" s="150"/>
      <c r="D204" s="151"/>
      <c r="E204" s="148"/>
      <c r="F204" s="149"/>
      <c r="G204" s="80"/>
      <c r="H204" s="148"/>
      <c r="I204" s="149"/>
      <c r="J204" s="80"/>
      <c r="K204" s="80"/>
      <c r="L204" s="81"/>
      <c r="M204" s="25"/>
      <c r="N204" s="26"/>
      <c r="O204" s="69">
        <f t="shared" si="3"/>
        <v>0</v>
      </c>
      <c r="P204" s="80"/>
      <c r="Q204" s="51"/>
    </row>
    <row r="205" spans="1:17" ht="15.75" customHeight="1" x14ac:dyDescent="0.25">
      <c r="A205" s="148"/>
      <c r="B205" s="149"/>
      <c r="C205" s="150"/>
      <c r="D205" s="151"/>
      <c r="E205" s="148"/>
      <c r="F205" s="149"/>
      <c r="G205" s="80"/>
      <c r="H205" s="148"/>
      <c r="I205" s="149"/>
      <c r="J205" s="80"/>
      <c r="K205" s="80"/>
      <c r="L205" s="81"/>
      <c r="M205" s="25"/>
      <c r="N205" s="26"/>
      <c r="O205" s="69">
        <f t="shared" si="3"/>
        <v>0</v>
      </c>
      <c r="P205" s="80"/>
      <c r="Q205" s="51"/>
    </row>
    <row r="206" spans="1:17" ht="15.75" customHeight="1" x14ac:dyDescent="0.25">
      <c r="A206" s="148"/>
      <c r="B206" s="149"/>
      <c r="C206" s="150"/>
      <c r="D206" s="151"/>
      <c r="E206" s="148"/>
      <c r="F206" s="149"/>
      <c r="G206" s="80"/>
      <c r="H206" s="148"/>
      <c r="I206" s="149"/>
      <c r="J206" s="80"/>
      <c r="K206" s="80"/>
      <c r="L206" s="81"/>
      <c r="M206" s="25"/>
      <c r="N206" s="26"/>
      <c r="O206" s="69">
        <f t="shared" si="3"/>
        <v>0</v>
      </c>
      <c r="P206" s="80"/>
      <c r="Q206" s="51"/>
    </row>
    <row r="207" spans="1:17" ht="15.75" customHeight="1" x14ac:dyDescent="0.25">
      <c r="A207" s="148"/>
      <c r="B207" s="149"/>
      <c r="C207" s="150"/>
      <c r="D207" s="151"/>
      <c r="E207" s="148"/>
      <c r="F207" s="149"/>
      <c r="G207" s="80"/>
      <c r="H207" s="148"/>
      <c r="I207" s="149"/>
      <c r="J207" s="80"/>
      <c r="K207" s="80"/>
      <c r="L207" s="81"/>
      <c r="M207" s="25"/>
      <c r="N207" s="26"/>
      <c r="O207" s="69">
        <f t="shared" si="3"/>
        <v>0</v>
      </c>
      <c r="P207" s="80"/>
      <c r="Q207" s="51"/>
    </row>
    <row r="208" spans="1:17" ht="15.75" customHeight="1" x14ac:dyDescent="0.25">
      <c r="A208" s="148"/>
      <c r="B208" s="149"/>
      <c r="C208" s="150"/>
      <c r="D208" s="151"/>
      <c r="E208" s="148"/>
      <c r="F208" s="149"/>
      <c r="G208" s="80"/>
      <c r="H208" s="148"/>
      <c r="I208" s="149"/>
      <c r="J208" s="80"/>
      <c r="K208" s="80"/>
      <c r="L208" s="81"/>
      <c r="M208" s="25"/>
      <c r="N208" s="26"/>
      <c r="O208" s="69">
        <f t="shared" si="3"/>
        <v>0</v>
      </c>
      <c r="P208" s="80"/>
      <c r="Q208" s="51"/>
    </row>
    <row r="209" spans="1:17" ht="15.75" customHeight="1" x14ac:dyDescent="0.25">
      <c r="A209" s="148"/>
      <c r="B209" s="149"/>
      <c r="C209" s="150"/>
      <c r="D209" s="151"/>
      <c r="E209" s="148"/>
      <c r="F209" s="149"/>
      <c r="G209" s="80"/>
      <c r="H209" s="148"/>
      <c r="I209" s="149"/>
      <c r="J209" s="80"/>
      <c r="K209" s="80"/>
      <c r="L209" s="81"/>
      <c r="M209" s="25"/>
      <c r="N209" s="26"/>
      <c r="O209" s="69">
        <f t="shared" si="3"/>
        <v>0</v>
      </c>
      <c r="P209" s="80"/>
      <c r="Q209" s="51"/>
    </row>
    <row r="210" spans="1:17" ht="15.75" customHeight="1" x14ac:dyDescent="0.25">
      <c r="A210" s="148"/>
      <c r="B210" s="149"/>
      <c r="C210" s="150"/>
      <c r="D210" s="151"/>
      <c r="E210" s="148"/>
      <c r="F210" s="149"/>
      <c r="G210" s="80"/>
      <c r="H210" s="148"/>
      <c r="I210" s="149"/>
      <c r="J210" s="80"/>
      <c r="K210" s="80"/>
      <c r="L210" s="81"/>
      <c r="M210" s="25"/>
      <c r="N210" s="26"/>
      <c r="O210" s="69">
        <f t="shared" si="3"/>
        <v>0</v>
      </c>
      <c r="P210" s="80"/>
      <c r="Q210" s="51"/>
    </row>
    <row r="211" spans="1:17" ht="15.75" customHeight="1" x14ac:dyDescent="0.25">
      <c r="A211" s="148"/>
      <c r="B211" s="149"/>
      <c r="C211" s="150"/>
      <c r="D211" s="151"/>
      <c r="E211" s="148"/>
      <c r="F211" s="149"/>
      <c r="G211" s="80"/>
      <c r="H211" s="148"/>
      <c r="I211" s="149"/>
      <c r="J211" s="80"/>
      <c r="K211" s="80"/>
      <c r="L211" s="81"/>
      <c r="M211" s="25"/>
      <c r="N211" s="26"/>
      <c r="O211" s="69">
        <f t="shared" si="3"/>
        <v>0</v>
      </c>
      <c r="P211" s="80"/>
      <c r="Q211" s="51"/>
    </row>
    <row r="212" spans="1:17" ht="15.75" customHeight="1" x14ac:dyDescent="0.25">
      <c r="A212" s="148"/>
      <c r="B212" s="149"/>
      <c r="C212" s="150"/>
      <c r="D212" s="151"/>
      <c r="E212" s="148"/>
      <c r="F212" s="149"/>
      <c r="G212" s="80"/>
      <c r="H212" s="148"/>
      <c r="I212" s="149"/>
      <c r="J212" s="80"/>
      <c r="K212" s="80"/>
      <c r="L212" s="81"/>
      <c r="M212" s="25"/>
      <c r="N212" s="26"/>
      <c r="O212" s="69">
        <f t="shared" si="3"/>
        <v>0</v>
      </c>
      <c r="P212" s="80"/>
      <c r="Q212" s="51"/>
    </row>
    <row r="213" spans="1:17" ht="15.75" customHeight="1" x14ac:dyDescent="0.25">
      <c r="A213" s="148"/>
      <c r="B213" s="149"/>
      <c r="C213" s="150"/>
      <c r="D213" s="151"/>
      <c r="E213" s="148"/>
      <c r="F213" s="149"/>
      <c r="G213" s="80"/>
      <c r="H213" s="148"/>
      <c r="I213" s="149"/>
      <c r="J213" s="80"/>
      <c r="K213" s="80"/>
      <c r="L213" s="81"/>
      <c r="M213" s="25"/>
      <c r="N213" s="26"/>
      <c r="O213" s="69">
        <f t="shared" si="3"/>
        <v>0</v>
      </c>
      <c r="P213" s="80"/>
      <c r="Q213" s="51"/>
    </row>
    <row r="214" spans="1:17" ht="15.75" customHeight="1" x14ac:dyDescent="0.25">
      <c r="A214" s="148"/>
      <c r="B214" s="149"/>
      <c r="C214" s="150"/>
      <c r="D214" s="151"/>
      <c r="E214" s="148"/>
      <c r="F214" s="149"/>
      <c r="G214" s="80"/>
      <c r="H214" s="148"/>
      <c r="I214" s="149"/>
      <c r="J214" s="80"/>
      <c r="K214" s="80"/>
      <c r="L214" s="81"/>
      <c r="M214" s="25"/>
      <c r="N214" s="26"/>
      <c r="O214" s="69">
        <f t="shared" si="3"/>
        <v>0</v>
      </c>
      <c r="P214" s="80"/>
      <c r="Q214" s="51"/>
    </row>
    <row r="215" spans="1:17" ht="15.75" customHeight="1" x14ac:dyDescent="0.25">
      <c r="A215" s="148"/>
      <c r="B215" s="149"/>
      <c r="C215" s="150"/>
      <c r="D215" s="151"/>
      <c r="E215" s="148"/>
      <c r="F215" s="149"/>
      <c r="G215" s="80"/>
      <c r="H215" s="148"/>
      <c r="I215" s="149"/>
      <c r="J215" s="80"/>
      <c r="K215" s="80"/>
      <c r="L215" s="81"/>
      <c r="M215" s="25"/>
      <c r="N215" s="26"/>
      <c r="O215" s="69">
        <f t="shared" si="3"/>
        <v>0</v>
      </c>
      <c r="P215" s="80"/>
      <c r="Q215" s="51"/>
    </row>
    <row r="216" spans="1:17" ht="15.75" customHeight="1" x14ac:dyDescent="0.25">
      <c r="A216" s="148"/>
      <c r="B216" s="149"/>
      <c r="C216" s="150"/>
      <c r="D216" s="151"/>
      <c r="E216" s="148"/>
      <c r="F216" s="149"/>
      <c r="G216" s="80"/>
      <c r="H216" s="148"/>
      <c r="I216" s="149"/>
      <c r="J216" s="80"/>
      <c r="K216" s="80"/>
      <c r="L216" s="81"/>
      <c r="M216" s="25"/>
      <c r="N216" s="26"/>
      <c r="O216" s="69">
        <f t="shared" si="3"/>
        <v>0</v>
      </c>
      <c r="P216" s="80"/>
      <c r="Q216" s="51"/>
    </row>
    <row r="217" spans="1:17" ht="15.75" customHeight="1" x14ac:dyDescent="0.25">
      <c r="A217" s="148"/>
      <c r="B217" s="149"/>
      <c r="C217" s="150"/>
      <c r="D217" s="151"/>
      <c r="E217" s="148"/>
      <c r="F217" s="149"/>
      <c r="G217" s="80"/>
      <c r="H217" s="148"/>
      <c r="I217" s="149"/>
      <c r="J217" s="80"/>
      <c r="K217" s="80"/>
      <c r="L217" s="81"/>
      <c r="M217" s="25"/>
      <c r="N217" s="26"/>
      <c r="O217" s="69">
        <f t="shared" si="3"/>
        <v>0</v>
      </c>
      <c r="P217" s="80"/>
      <c r="Q217" s="51"/>
    </row>
    <row r="218" spans="1:17" ht="15.75" customHeight="1" x14ac:dyDescent="0.25">
      <c r="A218" s="148"/>
      <c r="B218" s="149"/>
      <c r="C218" s="150"/>
      <c r="D218" s="151"/>
      <c r="E218" s="148"/>
      <c r="F218" s="149"/>
      <c r="G218" s="80"/>
      <c r="H218" s="148"/>
      <c r="I218" s="149"/>
      <c r="J218" s="80"/>
      <c r="K218" s="80"/>
      <c r="L218" s="81"/>
      <c r="M218" s="25"/>
      <c r="N218" s="26"/>
      <c r="O218" s="69">
        <f t="shared" si="3"/>
        <v>0</v>
      </c>
      <c r="P218" s="80"/>
      <c r="Q218" s="51"/>
    </row>
    <row r="219" spans="1:17" ht="15.75" customHeight="1" x14ac:dyDescent="0.25">
      <c r="A219" s="148"/>
      <c r="B219" s="149"/>
      <c r="C219" s="150"/>
      <c r="D219" s="151"/>
      <c r="E219" s="148"/>
      <c r="F219" s="149"/>
      <c r="G219" s="80"/>
      <c r="H219" s="148"/>
      <c r="I219" s="149"/>
      <c r="J219" s="80"/>
      <c r="K219" s="80"/>
      <c r="L219" s="81"/>
      <c r="M219" s="25"/>
      <c r="N219" s="26"/>
      <c r="O219" s="69">
        <f t="shared" si="3"/>
        <v>0</v>
      </c>
      <c r="P219" s="80"/>
      <c r="Q219" s="51"/>
    </row>
    <row r="220" spans="1:17" ht="15.75" customHeight="1" x14ac:dyDescent="0.25">
      <c r="A220" s="148"/>
      <c r="B220" s="149"/>
      <c r="C220" s="150"/>
      <c r="D220" s="151"/>
      <c r="E220" s="148"/>
      <c r="F220" s="149"/>
      <c r="G220" s="80"/>
      <c r="H220" s="148"/>
      <c r="I220" s="149"/>
      <c r="J220" s="80"/>
      <c r="K220" s="80"/>
      <c r="L220" s="81"/>
      <c r="M220" s="25"/>
      <c r="N220" s="26"/>
      <c r="O220" s="69">
        <f t="shared" si="3"/>
        <v>0</v>
      </c>
      <c r="P220" s="80"/>
      <c r="Q220" s="51"/>
    </row>
    <row r="221" spans="1:17" ht="15.75" customHeight="1" x14ac:dyDescent="0.25">
      <c r="A221" s="148"/>
      <c r="B221" s="149"/>
      <c r="C221" s="150"/>
      <c r="D221" s="151"/>
      <c r="E221" s="148"/>
      <c r="F221" s="149"/>
      <c r="G221" s="80"/>
      <c r="H221" s="148"/>
      <c r="I221" s="149"/>
      <c r="J221" s="80"/>
      <c r="K221" s="80"/>
      <c r="L221" s="81"/>
      <c r="M221" s="25"/>
      <c r="N221" s="26"/>
      <c r="O221" s="69">
        <f t="shared" si="3"/>
        <v>0</v>
      </c>
      <c r="P221" s="80"/>
      <c r="Q221" s="51"/>
    </row>
    <row r="222" spans="1:17" ht="15.75" customHeight="1" x14ac:dyDescent="0.25">
      <c r="A222" s="148"/>
      <c r="B222" s="149"/>
      <c r="C222" s="150"/>
      <c r="D222" s="151"/>
      <c r="E222" s="148"/>
      <c r="F222" s="149"/>
      <c r="G222" s="80"/>
      <c r="H222" s="148"/>
      <c r="I222" s="149"/>
      <c r="J222" s="80"/>
      <c r="K222" s="80"/>
      <c r="L222" s="81"/>
      <c r="M222" s="25"/>
      <c r="N222" s="26"/>
      <c r="O222" s="69">
        <f t="shared" si="3"/>
        <v>0</v>
      </c>
      <c r="P222" s="80"/>
      <c r="Q222" s="51"/>
    </row>
    <row r="223" spans="1:17" ht="15.75" customHeight="1" x14ac:dyDescent="0.25">
      <c r="A223" s="148"/>
      <c r="B223" s="149"/>
      <c r="C223" s="150"/>
      <c r="D223" s="151"/>
      <c r="E223" s="148"/>
      <c r="F223" s="149"/>
      <c r="G223" s="80"/>
      <c r="H223" s="148"/>
      <c r="I223" s="149"/>
      <c r="J223" s="80"/>
      <c r="K223" s="80"/>
      <c r="L223" s="81"/>
      <c r="M223" s="25"/>
      <c r="N223" s="26"/>
      <c r="O223" s="69">
        <f t="shared" si="3"/>
        <v>0</v>
      </c>
      <c r="P223" s="80"/>
      <c r="Q223" s="51"/>
    </row>
    <row r="224" spans="1:17" ht="15.75" customHeight="1" x14ac:dyDescent="0.25">
      <c r="A224" s="148"/>
      <c r="B224" s="149"/>
      <c r="C224" s="150"/>
      <c r="D224" s="151"/>
      <c r="E224" s="148"/>
      <c r="F224" s="149"/>
      <c r="G224" s="80"/>
      <c r="H224" s="148"/>
      <c r="I224" s="149"/>
      <c r="J224" s="80"/>
      <c r="K224" s="80"/>
      <c r="L224" s="81"/>
      <c r="M224" s="25"/>
      <c r="N224" s="26"/>
      <c r="O224" s="69">
        <f t="shared" si="3"/>
        <v>0</v>
      </c>
      <c r="P224" s="80"/>
      <c r="Q224" s="51"/>
    </row>
    <row r="225" spans="1:17" ht="15.75" customHeight="1" x14ac:dyDescent="0.25">
      <c r="A225" s="148"/>
      <c r="B225" s="149"/>
      <c r="C225" s="150"/>
      <c r="D225" s="151"/>
      <c r="E225" s="148"/>
      <c r="F225" s="149"/>
      <c r="G225" s="80"/>
      <c r="H225" s="148"/>
      <c r="I225" s="149"/>
      <c r="J225" s="80"/>
      <c r="K225" s="80"/>
      <c r="L225" s="81"/>
      <c r="M225" s="25"/>
      <c r="N225" s="26"/>
      <c r="O225" s="69">
        <f t="shared" si="3"/>
        <v>0</v>
      </c>
      <c r="P225" s="80"/>
      <c r="Q225" s="51"/>
    </row>
    <row r="226" spans="1:17" ht="15.75" customHeight="1" x14ac:dyDescent="0.25">
      <c r="A226" s="148"/>
      <c r="B226" s="149"/>
      <c r="C226" s="150"/>
      <c r="D226" s="151"/>
      <c r="E226" s="148"/>
      <c r="F226" s="149"/>
      <c r="G226" s="80"/>
      <c r="H226" s="148"/>
      <c r="I226" s="149"/>
      <c r="J226" s="80"/>
      <c r="K226" s="80"/>
      <c r="L226" s="81"/>
      <c r="M226" s="25"/>
      <c r="N226" s="26"/>
      <c r="O226" s="69">
        <f t="shared" si="3"/>
        <v>0</v>
      </c>
      <c r="P226" s="80"/>
      <c r="Q226" s="51"/>
    </row>
    <row r="227" spans="1:17" ht="15.75" customHeight="1" x14ac:dyDescent="0.25">
      <c r="A227" s="148"/>
      <c r="B227" s="149"/>
      <c r="C227" s="150"/>
      <c r="D227" s="151"/>
      <c r="E227" s="148"/>
      <c r="F227" s="149"/>
      <c r="G227" s="80"/>
      <c r="H227" s="148"/>
      <c r="I227" s="149"/>
      <c r="J227" s="80"/>
      <c r="K227" s="80"/>
      <c r="L227" s="81"/>
      <c r="M227" s="25"/>
      <c r="N227" s="26"/>
      <c r="O227" s="69">
        <f t="shared" si="3"/>
        <v>0</v>
      </c>
      <c r="P227" s="80"/>
      <c r="Q227" s="51"/>
    </row>
    <row r="228" spans="1:17" ht="15.75" customHeight="1" x14ac:dyDescent="0.25">
      <c r="A228" s="148"/>
      <c r="B228" s="149"/>
      <c r="C228" s="150"/>
      <c r="D228" s="151"/>
      <c r="E228" s="148"/>
      <c r="F228" s="149"/>
      <c r="G228" s="80"/>
      <c r="H228" s="148"/>
      <c r="I228" s="149"/>
      <c r="J228" s="80"/>
      <c r="K228" s="80"/>
      <c r="L228" s="81"/>
      <c r="M228" s="25"/>
      <c r="N228" s="26"/>
      <c r="O228" s="69">
        <f t="shared" si="3"/>
        <v>0</v>
      </c>
      <c r="P228" s="80"/>
      <c r="Q228" s="51"/>
    </row>
    <row r="229" spans="1:17" ht="15.75" customHeight="1" x14ac:dyDescent="0.25">
      <c r="A229" s="148"/>
      <c r="B229" s="149"/>
      <c r="C229" s="150"/>
      <c r="D229" s="151"/>
      <c r="E229" s="148"/>
      <c r="F229" s="149"/>
      <c r="G229" s="80"/>
      <c r="H229" s="148"/>
      <c r="I229" s="149"/>
      <c r="J229" s="80"/>
      <c r="K229" s="80"/>
      <c r="L229" s="81"/>
      <c r="M229" s="25"/>
      <c r="N229" s="26"/>
      <c r="O229" s="69">
        <f t="shared" si="3"/>
        <v>0</v>
      </c>
      <c r="P229" s="80"/>
      <c r="Q229" s="51"/>
    </row>
    <row r="230" spans="1:17" ht="15.75" customHeight="1" x14ac:dyDescent="0.25">
      <c r="A230" s="148"/>
      <c r="B230" s="149"/>
      <c r="C230" s="150"/>
      <c r="D230" s="151"/>
      <c r="E230" s="148"/>
      <c r="F230" s="149"/>
      <c r="G230" s="80"/>
      <c r="H230" s="148"/>
      <c r="I230" s="149"/>
      <c r="J230" s="80"/>
      <c r="K230" s="80"/>
      <c r="L230" s="81"/>
      <c r="M230" s="25"/>
      <c r="N230" s="26"/>
      <c r="O230" s="69">
        <f t="shared" si="3"/>
        <v>0</v>
      </c>
      <c r="P230" s="80"/>
      <c r="Q230" s="51"/>
    </row>
    <row r="231" spans="1:17" ht="15.75" customHeight="1" x14ac:dyDescent="0.25">
      <c r="A231" s="148"/>
      <c r="B231" s="149"/>
      <c r="C231" s="150"/>
      <c r="D231" s="151"/>
      <c r="E231" s="148"/>
      <c r="F231" s="149"/>
      <c r="G231" s="80"/>
      <c r="H231" s="148"/>
      <c r="I231" s="149"/>
      <c r="J231" s="80"/>
      <c r="K231" s="80"/>
      <c r="L231" s="81"/>
      <c r="M231" s="25"/>
      <c r="N231" s="26"/>
      <c r="O231" s="69">
        <f t="shared" si="3"/>
        <v>0</v>
      </c>
      <c r="P231" s="80"/>
      <c r="Q231" s="51"/>
    </row>
    <row r="232" spans="1:17" ht="15.75" customHeight="1" x14ac:dyDescent="0.25">
      <c r="A232" s="148"/>
      <c r="B232" s="149"/>
      <c r="C232" s="150"/>
      <c r="D232" s="151"/>
      <c r="E232" s="148"/>
      <c r="F232" s="149"/>
      <c r="G232" s="80"/>
      <c r="H232" s="148"/>
      <c r="I232" s="149"/>
      <c r="J232" s="80"/>
      <c r="K232" s="80"/>
      <c r="L232" s="81"/>
      <c r="M232" s="25"/>
      <c r="N232" s="26"/>
      <c r="O232" s="69">
        <f t="shared" si="3"/>
        <v>0</v>
      </c>
      <c r="P232" s="80"/>
      <c r="Q232" s="51"/>
    </row>
    <row r="233" spans="1:17" ht="15.75" customHeight="1" x14ac:dyDescent="0.25">
      <c r="A233" s="148"/>
      <c r="B233" s="149"/>
      <c r="C233" s="150"/>
      <c r="D233" s="151"/>
      <c r="E233" s="148"/>
      <c r="F233" s="149"/>
      <c r="G233" s="80"/>
      <c r="H233" s="148"/>
      <c r="I233" s="149"/>
      <c r="J233" s="80"/>
      <c r="K233" s="80"/>
      <c r="L233" s="81"/>
      <c r="M233" s="25"/>
      <c r="N233" s="26"/>
      <c r="O233" s="69">
        <f t="shared" si="3"/>
        <v>0</v>
      </c>
      <c r="P233" s="80"/>
      <c r="Q233" s="51"/>
    </row>
    <row r="234" spans="1:17" ht="15.75" customHeight="1" x14ac:dyDescent="0.25">
      <c r="A234" s="148"/>
      <c r="B234" s="149"/>
      <c r="C234" s="150"/>
      <c r="D234" s="151"/>
      <c r="E234" s="148"/>
      <c r="F234" s="149"/>
      <c r="G234" s="80"/>
      <c r="H234" s="148"/>
      <c r="I234" s="149"/>
      <c r="J234" s="80"/>
      <c r="K234" s="80"/>
      <c r="L234" s="81"/>
      <c r="M234" s="25"/>
      <c r="N234" s="26"/>
      <c r="O234" s="69">
        <f t="shared" si="3"/>
        <v>0</v>
      </c>
      <c r="P234" s="80"/>
      <c r="Q234" s="51"/>
    </row>
    <row r="235" spans="1:17" ht="15.75" customHeight="1" x14ac:dyDescent="0.25">
      <c r="A235" s="148"/>
      <c r="B235" s="149"/>
      <c r="C235" s="150"/>
      <c r="D235" s="151"/>
      <c r="E235" s="148"/>
      <c r="F235" s="149"/>
      <c r="G235" s="80"/>
      <c r="H235" s="148"/>
      <c r="I235" s="149"/>
      <c r="J235" s="80"/>
      <c r="K235" s="80"/>
      <c r="L235" s="81"/>
      <c r="M235" s="25"/>
      <c r="N235" s="26"/>
      <c r="O235" s="69">
        <f t="shared" si="3"/>
        <v>0</v>
      </c>
      <c r="P235" s="80"/>
      <c r="Q235" s="51"/>
    </row>
    <row r="236" spans="1:17" ht="15.75" customHeight="1" x14ac:dyDescent="0.25">
      <c r="A236" s="148"/>
      <c r="B236" s="149"/>
      <c r="C236" s="150"/>
      <c r="D236" s="151"/>
      <c r="E236" s="148"/>
      <c r="F236" s="149"/>
      <c r="G236" s="80"/>
      <c r="H236" s="148"/>
      <c r="I236" s="149"/>
      <c r="J236" s="80"/>
      <c r="K236" s="80"/>
      <c r="L236" s="81"/>
      <c r="M236" s="25"/>
      <c r="N236" s="26"/>
      <c r="O236" s="69">
        <f t="shared" si="3"/>
        <v>0</v>
      </c>
      <c r="P236" s="80"/>
      <c r="Q236" s="51"/>
    </row>
    <row r="237" spans="1:17" ht="15.75" customHeight="1" x14ac:dyDescent="0.25">
      <c r="A237" s="148"/>
      <c r="B237" s="149"/>
      <c r="C237" s="150"/>
      <c r="D237" s="151"/>
      <c r="E237" s="148"/>
      <c r="F237" s="149"/>
      <c r="G237" s="80"/>
      <c r="H237" s="148"/>
      <c r="I237" s="149"/>
      <c r="J237" s="80"/>
      <c r="K237" s="80"/>
      <c r="L237" s="81"/>
      <c r="M237" s="25"/>
      <c r="N237" s="26"/>
      <c r="O237" s="69">
        <f t="shared" si="3"/>
        <v>0</v>
      </c>
      <c r="P237" s="80"/>
      <c r="Q237" s="51"/>
    </row>
    <row r="238" spans="1:17" ht="15.75" customHeight="1" x14ac:dyDescent="0.25">
      <c r="A238" s="148"/>
      <c r="B238" s="149"/>
      <c r="C238" s="150"/>
      <c r="D238" s="151"/>
      <c r="E238" s="148"/>
      <c r="F238" s="149"/>
      <c r="G238" s="80"/>
      <c r="H238" s="148"/>
      <c r="I238" s="149"/>
      <c r="J238" s="80"/>
      <c r="K238" s="80"/>
      <c r="L238" s="81"/>
      <c r="M238" s="25"/>
      <c r="N238" s="26"/>
      <c r="O238" s="69">
        <f t="shared" si="3"/>
        <v>0</v>
      </c>
      <c r="P238" s="80"/>
      <c r="Q238" s="51"/>
    </row>
    <row r="239" spans="1:17" ht="15.75" customHeight="1" x14ac:dyDescent="0.25">
      <c r="A239" s="148"/>
      <c r="B239" s="149"/>
      <c r="C239" s="150"/>
      <c r="D239" s="151"/>
      <c r="E239" s="148"/>
      <c r="F239" s="149"/>
      <c r="G239" s="80"/>
      <c r="H239" s="148"/>
      <c r="I239" s="149"/>
      <c r="J239" s="80"/>
      <c r="K239" s="80"/>
      <c r="L239" s="81"/>
      <c r="M239" s="25"/>
      <c r="N239" s="26"/>
      <c r="O239" s="69">
        <f t="shared" si="3"/>
        <v>0</v>
      </c>
      <c r="P239" s="80"/>
      <c r="Q239" s="51"/>
    </row>
    <row r="240" spans="1:17" ht="15.75" customHeight="1" x14ac:dyDescent="0.25">
      <c r="A240" s="148"/>
      <c r="B240" s="149"/>
      <c r="C240" s="150"/>
      <c r="D240" s="151"/>
      <c r="E240" s="148"/>
      <c r="F240" s="149"/>
      <c r="G240" s="80"/>
      <c r="H240" s="148"/>
      <c r="I240" s="149"/>
      <c r="J240" s="80"/>
      <c r="K240" s="80"/>
      <c r="L240" s="81"/>
      <c r="M240" s="25"/>
      <c r="N240" s="26"/>
      <c r="O240" s="69">
        <f t="shared" si="3"/>
        <v>0</v>
      </c>
      <c r="P240" s="80"/>
      <c r="Q240" s="51"/>
    </row>
    <row r="241" spans="1:17" ht="15.75" customHeight="1" x14ac:dyDescent="0.25">
      <c r="A241" s="148"/>
      <c r="B241" s="149"/>
      <c r="C241" s="150"/>
      <c r="D241" s="151"/>
      <c r="E241" s="148"/>
      <c r="F241" s="149"/>
      <c r="G241" s="80"/>
      <c r="H241" s="148"/>
      <c r="I241" s="149"/>
      <c r="J241" s="80"/>
      <c r="K241" s="80"/>
      <c r="L241" s="81"/>
      <c r="M241" s="25"/>
      <c r="N241" s="26"/>
      <c r="O241" s="69">
        <f t="shared" si="3"/>
        <v>0</v>
      </c>
      <c r="P241" s="80"/>
      <c r="Q241" s="51"/>
    </row>
    <row r="242" spans="1:17" ht="15.75" customHeight="1" x14ac:dyDescent="0.25">
      <c r="A242" s="148"/>
      <c r="B242" s="149"/>
      <c r="C242" s="150"/>
      <c r="D242" s="151"/>
      <c r="E242" s="148"/>
      <c r="F242" s="149"/>
      <c r="G242" s="80"/>
      <c r="H242" s="148"/>
      <c r="I242" s="149"/>
      <c r="J242" s="80"/>
      <c r="K242" s="80"/>
      <c r="L242" s="81"/>
      <c r="M242" s="25"/>
      <c r="N242" s="26"/>
      <c r="O242" s="69">
        <f t="shared" si="3"/>
        <v>0</v>
      </c>
      <c r="P242" s="80"/>
      <c r="Q242" s="51"/>
    </row>
    <row r="243" spans="1:17" ht="15.75" customHeight="1" x14ac:dyDescent="0.25">
      <c r="A243" s="148"/>
      <c r="B243" s="149"/>
      <c r="C243" s="150"/>
      <c r="D243" s="151"/>
      <c r="E243" s="148"/>
      <c r="F243" s="149"/>
      <c r="G243" s="80"/>
      <c r="H243" s="148"/>
      <c r="I243" s="149"/>
      <c r="J243" s="80"/>
      <c r="K243" s="80"/>
      <c r="L243" s="81"/>
      <c r="M243" s="25"/>
      <c r="N243" s="26"/>
      <c r="O243" s="69">
        <f t="shared" si="3"/>
        <v>0</v>
      </c>
      <c r="P243" s="80"/>
      <c r="Q243" s="51"/>
    </row>
    <row r="244" spans="1:17" ht="15.75" customHeight="1" x14ac:dyDescent="0.25">
      <c r="A244" s="148"/>
      <c r="B244" s="149"/>
      <c r="C244" s="150"/>
      <c r="D244" s="151"/>
      <c r="E244" s="148"/>
      <c r="F244" s="149"/>
      <c r="G244" s="80"/>
      <c r="H244" s="148"/>
      <c r="I244" s="149"/>
      <c r="J244" s="80"/>
      <c r="K244" s="80"/>
      <c r="L244" s="81"/>
      <c r="M244" s="25"/>
      <c r="N244" s="26"/>
      <c r="O244" s="69">
        <f t="shared" si="3"/>
        <v>0</v>
      </c>
      <c r="P244" s="80"/>
      <c r="Q244" s="51"/>
    </row>
    <row r="245" spans="1:17" ht="15.75" customHeight="1" x14ac:dyDescent="0.25">
      <c r="A245" s="148"/>
      <c r="B245" s="149"/>
      <c r="C245" s="150"/>
      <c r="D245" s="151"/>
      <c r="E245" s="148"/>
      <c r="F245" s="149"/>
      <c r="G245" s="80"/>
      <c r="H245" s="148"/>
      <c r="I245" s="149"/>
      <c r="J245" s="80"/>
      <c r="K245" s="80"/>
      <c r="L245" s="81"/>
      <c r="M245" s="25"/>
      <c r="N245" s="26"/>
      <c r="O245" s="69">
        <f t="shared" si="3"/>
        <v>0</v>
      </c>
      <c r="P245" s="80"/>
      <c r="Q245" s="51"/>
    </row>
    <row r="246" spans="1:17" ht="15.75" customHeight="1" x14ac:dyDescent="0.25">
      <c r="A246" s="148"/>
      <c r="B246" s="149"/>
      <c r="C246" s="150"/>
      <c r="D246" s="151"/>
      <c r="E246" s="148"/>
      <c r="F246" s="149"/>
      <c r="G246" s="80"/>
      <c r="H246" s="148"/>
      <c r="I246" s="149"/>
      <c r="J246" s="80"/>
      <c r="K246" s="80"/>
      <c r="L246" s="81"/>
      <c r="M246" s="25"/>
      <c r="N246" s="26"/>
      <c r="O246" s="69">
        <f t="shared" si="3"/>
        <v>0</v>
      </c>
      <c r="P246" s="80"/>
      <c r="Q246" s="51"/>
    </row>
    <row r="247" spans="1:17" ht="15.75" customHeight="1" x14ac:dyDescent="0.25">
      <c r="A247" s="148"/>
      <c r="B247" s="149"/>
      <c r="C247" s="150"/>
      <c r="D247" s="151"/>
      <c r="E247" s="148"/>
      <c r="F247" s="149"/>
      <c r="G247" s="80"/>
      <c r="H247" s="148"/>
      <c r="I247" s="149"/>
      <c r="J247" s="80"/>
      <c r="K247" s="80"/>
      <c r="L247" s="81"/>
      <c r="M247" s="25"/>
      <c r="N247" s="26"/>
      <c r="O247" s="69">
        <f t="shared" si="3"/>
        <v>0</v>
      </c>
      <c r="P247" s="80"/>
      <c r="Q247" s="51"/>
    </row>
    <row r="248" spans="1:17" ht="15.75" customHeight="1" x14ac:dyDescent="0.25">
      <c r="A248" s="148"/>
      <c r="B248" s="149"/>
      <c r="C248" s="150"/>
      <c r="D248" s="151"/>
      <c r="E248" s="148"/>
      <c r="F248" s="149"/>
      <c r="G248" s="80"/>
      <c r="H248" s="148"/>
      <c r="I248" s="149"/>
      <c r="J248" s="80"/>
      <c r="K248" s="80"/>
      <c r="L248" s="81"/>
      <c r="M248" s="25"/>
      <c r="N248" s="26"/>
      <c r="O248" s="69">
        <f t="shared" si="3"/>
        <v>0</v>
      </c>
      <c r="P248" s="80"/>
      <c r="Q248" s="51"/>
    </row>
    <row r="249" spans="1:17" ht="15.75" customHeight="1" x14ac:dyDescent="0.25">
      <c r="A249" s="148"/>
      <c r="B249" s="149"/>
      <c r="C249" s="150"/>
      <c r="D249" s="151"/>
      <c r="E249" s="148"/>
      <c r="F249" s="149"/>
      <c r="G249" s="80"/>
      <c r="H249" s="148"/>
      <c r="I249" s="149"/>
      <c r="J249" s="80"/>
      <c r="K249" s="80"/>
      <c r="L249" s="81"/>
      <c r="M249" s="25"/>
      <c r="N249" s="26"/>
      <c r="O249" s="69">
        <f t="shared" si="3"/>
        <v>0</v>
      </c>
      <c r="P249" s="80"/>
      <c r="Q249" s="51"/>
    </row>
    <row r="250" spans="1:17" ht="15.75" customHeight="1" x14ac:dyDescent="0.25">
      <c r="A250" s="148"/>
      <c r="B250" s="149"/>
      <c r="C250" s="150"/>
      <c r="D250" s="151"/>
      <c r="E250" s="148"/>
      <c r="F250" s="149"/>
      <c r="G250" s="80"/>
      <c r="H250" s="148"/>
      <c r="I250" s="149"/>
      <c r="J250" s="80"/>
      <c r="K250" s="80"/>
      <c r="L250" s="81"/>
      <c r="M250" s="25"/>
      <c r="N250" s="26"/>
      <c r="O250" s="69">
        <f t="shared" si="3"/>
        <v>0</v>
      </c>
      <c r="P250" s="80"/>
      <c r="Q250" s="51"/>
    </row>
    <row r="251" spans="1:17" ht="15.75" customHeight="1" x14ac:dyDescent="0.25">
      <c r="A251" s="148"/>
      <c r="B251" s="149"/>
      <c r="C251" s="150"/>
      <c r="D251" s="151"/>
      <c r="E251" s="148"/>
      <c r="F251" s="149"/>
      <c r="G251" s="80"/>
      <c r="H251" s="148"/>
      <c r="I251" s="149"/>
      <c r="J251" s="80"/>
      <c r="K251" s="80"/>
      <c r="L251" s="81"/>
      <c r="M251" s="25"/>
      <c r="N251" s="26"/>
      <c r="O251" s="69">
        <f t="shared" si="3"/>
        <v>0</v>
      </c>
      <c r="P251" s="80"/>
      <c r="Q251" s="51"/>
    </row>
    <row r="252" spans="1:17" ht="15.75" customHeight="1" x14ac:dyDescent="0.25">
      <c r="A252" s="148"/>
      <c r="B252" s="149"/>
      <c r="C252" s="150"/>
      <c r="D252" s="151"/>
      <c r="E252" s="148"/>
      <c r="F252" s="149"/>
      <c r="G252" s="80"/>
      <c r="H252" s="148"/>
      <c r="I252" s="149"/>
      <c r="J252" s="80"/>
      <c r="K252" s="80"/>
      <c r="L252" s="81"/>
      <c r="M252" s="25"/>
      <c r="N252" s="26"/>
      <c r="O252" s="69">
        <f t="shared" si="3"/>
        <v>0</v>
      </c>
      <c r="P252" s="80"/>
      <c r="Q252" s="51"/>
    </row>
    <row r="253" spans="1:17" ht="15.75" customHeight="1" x14ac:dyDescent="0.25">
      <c r="A253" s="148"/>
      <c r="B253" s="149"/>
      <c r="C253" s="150"/>
      <c r="D253" s="151"/>
      <c r="E253" s="148"/>
      <c r="F253" s="149"/>
      <c r="G253" s="80"/>
      <c r="H253" s="148"/>
      <c r="I253" s="149"/>
      <c r="J253" s="80"/>
      <c r="K253" s="80"/>
      <c r="L253" s="81"/>
      <c r="M253" s="25"/>
      <c r="N253" s="26"/>
      <c r="O253" s="69">
        <f t="shared" si="3"/>
        <v>0</v>
      </c>
      <c r="P253" s="80"/>
      <c r="Q253" s="51"/>
    </row>
    <row r="254" spans="1:17" ht="15.75" customHeight="1" x14ac:dyDescent="0.25">
      <c r="A254" s="148"/>
      <c r="B254" s="149"/>
      <c r="C254" s="150"/>
      <c r="D254" s="151"/>
      <c r="E254" s="148"/>
      <c r="F254" s="149"/>
      <c r="G254" s="80"/>
      <c r="H254" s="148"/>
      <c r="I254" s="149"/>
      <c r="J254" s="80"/>
      <c r="K254" s="80"/>
      <c r="L254" s="81"/>
      <c r="M254" s="25"/>
      <c r="N254" s="26"/>
      <c r="O254" s="69">
        <f t="shared" si="3"/>
        <v>0</v>
      </c>
      <c r="P254" s="80"/>
      <c r="Q254" s="51"/>
    </row>
    <row r="255" spans="1:17" ht="15.75" customHeight="1" x14ac:dyDescent="0.25">
      <c r="A255" s="148"/>
      <c r="B255" s="149"/>
      <c r="C255" s="150"/>
      <c r="D255" s="151"/>
      <c r="E255" s="148"/>
      <c r="F255" s="149"/>
      <c r="G255" s="80"/>
      <c r="H255" s="148"/>
      <c r="I255" s="149"/>
      <c r="J255" s="80"/>
      <c r="K255" s="80"/>
      <c r="L255" s="81"/>
      <c r="M255" s="25"/>
      <c r="N255" s="26"/>
      <c r="O255" s="69">
        <f t="shared" si="3"/>
        <v>0</v>
      </c>
      <c r="P255" s="80"/>
      <c r="Q255" s="51"/>
    </row>
    <row r="256" spans="1:17" ht="15.75" customHeight="1" x14ac:dyDescent="0.25">
      <c r="A256" s="148"/>
      <c r="B256" s="149"/>
      <c r="C256" s="150"/>
      <c r="D256" s="151"/>
      <c r="E256" s="148"/>
      <c r="F256" s="149"/>
      <c r="G256" s="80"/>
      <c r="H256" s="148"/>
      <c r="I256" s="149"/>
      <c r="J256" s="80"/>
      <c r="K256" s="80"/>
      <c r="L256" s="81"/>
      <c r="M256" s="25"/>
      <c r="N256" s="26"/>
      <c r="O256" s="69">
        <f t="shared" si="3"/>
        <v>0</v>
      </c>
      <c r="P256" s="80"/>
      <c r="Q256" s="51"/>
    </row>
    <row r="257" spans="1:17" ht="15.75" customHeight="1" x14ac:dyDescent="0.25">
      <c r="A257" s="148"/>
      <c r="B257" s="149"/>
      <c r="C257" s="150"/>
      <c r="D257" s="151"/>
      <c r="E257" s="148"/>
      <c r="F257" s="149"/>
      <c r="G257" s="80"/>
      <c r="H257" s="148"/>
      <c r="I257" s="149"/>
      <c r="J257" s="80"/>
      <c r="K257" s="80"/>
      <c r="L257" s="81"/>
      <c r="M257" s="25"/>
      <c r="N257" s="26"/>
      <c r="O257" s="69">
        <f t="shared" si="3"/>
        <v>0</v>
      </c>
      <c r="P257" s="80"/>
      <c r="Q257" s="51"/>
    </row>
    <row r="258" spans="1:17" ht="15.75" customHeight="1" x14ac:dyDescent="0.25">
      <c r="A258" s="148"/>
      <c r="B258" s="149"/>
      <c r="C258" s="150"/>
      <c r="D258" s="151"/>
      <c r="E258" s="148"/>
      <c r="F258" s="149"/>
      <c r="G258" s="80"/>
      <c r="H258" s="148"/>
      <c r="I258" s="149"/>
      <c r="J258" s="80"/>
      <c r="K258" s="80"/>
      <c r="L258" s="81"/>
      <c r="M258" s="25"/>
      <c r="N258" s="26"/>
      <c r="O258" s="69">
        <f t="shared" si="3"/>
        <v>0</v>
      </c>
      <c r="P258" s="80"/>
      <c r="Q258" s="51"/>
    </row>
    <row r="259" spans="1:17" ht="15.75" customHeight="1" x14ac:dyDescent="0.25">
      <c r="A259" s="148"/>
      <c r="B259" s="149"/>
      <c r="C259" s="150"/>
      <c r="D259" s="151"/>
      <c r="E259" s="148"/>
      <c r="F259" s="149"/>
      <c r="G259" s="80"/>
      <c r="H259" s="148"/>
      <c r="I259" s="149"/>
      <c r="J259" s="80"/>
      <c r="K259" s="80"/>
      <c r="L259" s="81"/>
      <c r="M259" s="25"/>
      <c r="N259" s="26"/>
      <c r="O259" s="69">
        <f t="shared" si="3"/>
        <v>0</v>
      </c>
      <c r="P259" s="80"/>
      <c r="Q259" s="51"/>
    </row>
    <row r="260" spans="1:17" ht="15.75" customHeight="1" x14ac:dyDescent="0.25">
      <c r="A260" s="148"/>
      <c r="B260" s="149"/>
      <c r="C260" s="150"/>
      <c r="D260" s="151"/>
      <c r="E260" s="148"/>
      <c r="F260" s="149"/>
      <c r="G260" s="80"/>
      <c r="H260" s="148"/>
      <c r="I260" s="149"/>
      <c r="J260" s="80"/>
      <c r="K260" s="80"/>
      <c r="L260" s="81"/>
      <c r="M260" s="25"/>
      <c r="N260" s="26"/>
      <c r="O260" s="69">
        <f t="shared" ref="O260:O323" si="4">$M260*$N260</f>
        <v>0</v>
      </c>
      <c r="P260" s="80"/>
      <c r="Q260" s="51"/>
    </row>
    <row r="261" spans="1:17" ht="15.75" customHeight="1" x14ac:dyDescent="0.25">
      <c r="A261" s="148"/>
      <c r="B261" s="149"/>
      <c r="C261" s="150"/>
      <c r="D261" s="151"/>
      <c r="E261" s="148"/>
      <c r="F261" s="149"/>
      <c r="G261" s="80"/>
      <c r="H261" s="148"/>
      <c r="I261" s="149"/>
      <c r="J261" s="80"/>
      <c r="K261" s="80"/>
      <c r="L261" s="81"/>
      <c r="M261" s="25"/>
      <c r="N261" s="26"/>
      <c r="O261" s="69">
        <f t="shared" si="4"/>
        <v>0</v>
      </c>
      <c r="P261" s="80"/>
      <c r="Q261" s="51"/>
    </row>
    <row r="262" spans="1:17" ht="15.75" customHeight="1" x14ac:dyDescent="0.25">
      <c r="A262" s="148"/>
      <c r="B262" s="149"/>
      <c r="C262" s="150"/>
      <c r="D262" s="151"/>
      <c r="E262" s="148"/>
      <c r="F262" s="149"/>
      <c r="G262" s="80"/>
      <c r="H262" s="148"/>
      <c r="I262" s="149"/>
      <c r="J262" s="80"/>
      <c r="K262" s="80"/>
      <c r="L262" s="81"/>
      <c r="M262" s="25"/>
      <c r="N262" s="26"/>
      <c r="O262" s="69">
        <f t="shared" si="4"/>
        <v>0</v>
      </c>
      <c r="P262" s="80"/>
      <c r="Q262" s="51"/>
    </row>
    <row r="263" spans="1:17" ht="15.75" customHeight="1" x14ac:dyDescent="0.25">
      <c r="A263" s="148"/>
      <c r="B263" s="149"/>
      <c r="C263" s="150"/>
      <c r="D263" s="151"/>
      <c r="E263" s="148"/>
      <c r="F263" s="149"/>
      <c r="G263" s="80"/>
      <c r="H263" s="148"/>
      <c r="I263" s="149"/>
      <c r="J263" s="80"/>
      <c r="K263" s="80"/>
      <c r="L263" s="81"/>
      <c r="M263" s="25"/>
      <c r="N263" s="26"/>
      <c r="O263" s="69">
        <f t="shared" si="4"/>
        <v>0</v>
      </c>
      <c r="P263" s="80"/>
      <c r="Q263" s="51"/>
    </row>
    <row r="264" spans="1:17" ht="15.75" customHeight="1" x14ac:dyDescent="0.25">
      <c r="A264" s="148"/>
      <c r="B264" s="149"/>
      <c r="C264" s="150"/>
      <c r="D264" s="151"/>
      <c r="E264" s="148"/>
      <c r="F264" s="149"/>
      <c r="G264" s="80"/>
      <c r="H264" s="148"/>
      <c r="I264" s="149"/>
      <c r="J264" s="80"/>
      <c r="K264" s="80"/>
      <c r="L264" s="81"/>
      <c r="M264" s="25"/>
      <c r="N264" s="26"/>
      <c r="O264" s="69">
        <f t="shared" si="4"/>
        <v>0</v>
      </c>
      <c r="P264" s="80"/>
      <c r="Q264" s="51"/>
    </row>
    <row r="265" spans="1:17" ht="15.75" customHeight="1" x14ac:dyDescent="0.25">
      <c r="A265" s="148"/>
      <c r="B265" s="149"/>
      <c r="C265" s="150"/>
      <c r="D265" s="151"/>
      <c r="E265" s="148"/>
      <c r="F265" s="149"/>
      <c r="G265" s="80"/>
      <c r="H265" s="148"/>
      <c r="I265" s="149"/>
      <c r="J265" s="80"/>
      <c r="K265" s="80"/>
      <c r="L265" s="81"/>
      <c r="M265" s="25"/>
      <c r="N265" s="26"/>
      <c r="O265" s="69">
        <f t="shared" si="4"/>
        <v>0</v>
      </c>
      <c r="P265" s="80"/>
      <c r="Q265" s="51"/>
    </row>
    <row r="266" spans="1:17" ht="15.75" customHeight="1" x14ac:dyDescent="0.25">
      <c r="A266" s="148"/>
      <c r="B266" s="149"/>
      <c r="C266" s="150"/>
      <c r="D266" s="151"/>
      <c r="E266" s="148"/>
      <c r="F266" s="149"/>
      <c r="G266" s="80"/>
      <c r="H266" s="148"/>
      <c r="I266" s="149"/>
      <c r="J266" s="80"/>
      <c r="K266" s="80"/>
      <c r="L266" s="81"/>
      <c r="M266" s="25"/>
      <c r="N266" s="26"/>
      <c r="O266" s="69">
        <f t="shared" si="4"/>
        <v>0</v>
      </c>
      <c r="P266" s="80"/>
      <c r="Q266" s="51"/>
    </row>
    <row r="267" spans="1:17" ht="15.75" customHeight="1" x14ac:dyDescent="0.25">
      <c r="A267" s="148"/>
      <c r="B267" s="149"/>
      <c r="C267" s="150"/>
      <c r="D267" s="151"/>
      <c r="E267" s="148"/>
      <c r="F267" s="149"/>
      <c r="G267" s="80"/>
      <c r="H267" s="148"/>
      <c r="I267" s="149"/>
      <c r="J267" s="80"/>
      <c r="K267" s="80"/>
      <c r="L267" s="81"/>
      <c r="M267" s="25"/>
      <c r="N267" s="26"/>
      <c r="O267" s="69">
        <f t="shared" si="4"/>
        <v>0</v>
      </c>
      <c r="P267" s="80"/>
      <c r="Q267" s="51"/>
    </row>
    <row r="268" spans="1:17" ht="15.75" customHeight="1" x14ac:dyDescent="0.25">
      <c r="A268" s="148"/>
      <c r="B268" s="149"/>
      <c r="C268" s="150"/>
      <c r="D268" s="151"/>
      <c r="E268" s="148"/>
      <c r="F268" s="149"/>
      <c r="G268" s="80"/>
      <c r="H268" s="148"/>
      <c r="I268" s="149"/>
      <c r="J268" s="80"/>
      <c r="K268" s="80"/>
      <c r="L268" s="81"/>
      <c r="M268" s="25"/>
      <c r="N268" s="26"/>
      <c r="O268" s="69">
        <f t="shared" si="4"/>
        <v>0</v>
      </c>
      <c r="P268" s="80"/>
      <c r="Q268" s="51"/>
    </row>
    <row r="269" spans="1:17" ht="15.75" customHeight="1" x14ac:dyDescent="0.25">
      <c r="A269" s="148"/>
      <c r="B269" s="149"/>
      <c r="C269" s="150"/>
      <c r="D269" s="151"/>
      <c r="E269" s="148"/>
      <c r="F269" s="149"/>
      <c r="G269" s="80"/>
      <c r="H269" s="148"/>
      <c r="I269" s="149"/>
      <c r="J269" s="80"/>
      <c r="K269" s="80"/>
      <c r="L269" s="81"/>
      <c r="M269" s="25"/>
      <c r="N269" s="26"/>
      <c r="O269" s="69">
        <f t="shared" si="4"/>
        <v>0</v>
      </c>
      <c r="P269" s="80"/>
      <c r="Q269" s="51"/>
    </row>
    <row r="270" spans="1:17" ht="15.75" customHeight="1" x14ac:dyDescent="0.25">
      <c r="A270" s="148"/>
      <c r="B270" s="149"/>
      <c r="C270" s="150"/>
      <c r="D270" s="151"/>
      <c r="E270" s="148"/>
      <c r="F270" s="149"/>
      <c r="G270" s="80"/>
      <c r="H270" s="148"/>
      <c r="I270" s="149"/>
      <c r="J270" s="80"/>
      <c r="K270" s="80"/>
      <c r="L270" s="81"/>
      <c r="M270" s="25"/>
      <c r="N270" s="26"/>
      <c r="O270" s="69">
        <f t="shared" si="4"/>
        <v>0</v>
      </c>
      <c r="P270" s="80"/>
      <c r="Q270" s="51"/>
    </row>
    <row r="271" spans="1:17" ht="15.75" customHeight="1" x14ac:dyDescent="0.25">
      <c r="A271" s="148"/>
      <c r="B271" s="149"/>
      <c r="C271" s="150"/>
      <c r="D271" s="151"/>
      <c r="E271" s="148"/>
      <c r="F271" s="149"/>
      <c r="G271" s="80"/>
      <c r="H271" s="148"/>
      <c r="I271" s="149"/>
      <c r="J271" s="80"/>
      <c r="K271" s="80"/>
      <c r="L271" s="81"/>
      <c r="M271" s="25"/>
      <c r="N271" s="26"/>
      <c r="O271" s="69">
        <f t="shared" si="4"/>
        <v>0</v>
      </c>
      <c r="P271" s="80"/>
      <c r="Q271" s="51"/>
    </row>
    <row r="272" spans="1:17" ht="15.75" customHeight="1" x14ac:dyDescent="0.25">
      <c r="A272" s="148"/>
      <c r="B272" s="149"/>
      <c r="C272" s="150"/>
      <c r="D272" s="151"/>
      <c r="E272" s="148"/>
      <c r="F272" s="149"/>
      <c r="G272" s="80"/>
      <c r="H272" s="148"/>
      <c r="I272" s="149"/>
      <c r="J272" s="80"/>
      <c r="K272" s="80"/>
      <c r="L272" s="81"/>
      <c r="M272" s="25"/>
      <c r="N272" s="26"/>
      <c r="O272" s="69">
        <f t="shared" si="4"/>
        <v>0</v>
      </c>
      <c r="P272" s="80"/>
      <c r="Q272" s="51"/>
    </row>
    <row r="273" spans="1:17" ht="15.75" customHeight="1" x14ac:dyDescent="0.25">
      <c r="A273" s="148"/>
      <c r="B273" s="149"/>
      <c r="C273" s="150"/>
      <c r="D273" s="151"/>
      <c r="E273" s="148"/>
      <c r="F273" s="149"/>
      <c r="G273" s="80"/>
      <c r="H273" s="148"/>
      <c r="I273" s="149"/>
      <c r="J273" s="80"/>
      <c r="K273" s="80"/>
      <c r="L273" s="81"/>
      <c r="M273" s="25"/>
      <c r="N273" s="26"/>
      <c r="O273" s="69">
        <f t="shared" si="4"/>
        <v>0</v>
      </c>
      <c r="P273" s="80"/>
      <c r="Q273" s="51"/>
    </row>
    <row r="274" spans="1:17" ht="15.75" customHeight="1" x14ac:dyDescent="0.25">
      <c r="A274" s="148"/>
      <c r="B274" s="149"/>
      <c r="C274" s="150"/>
      <c r="D274" s="151"/>
      <c r="E274" s="148"/>
      <c r="F274" s="149"/>
      <c r="G274" s="80"/>
      <c r="H274" s="148"/>
      <c r="I274" s="149"/>
      <c r="J274" s="80"/>
      <c r="K274" s="80"/>
      <c r="L274" s="81"/>
      <c r="M274" s="25"/>
      <c r="N274" s="26"/>
      <c r="O274" s="69">
        <f t="shared" si="4"/>
        <v>0</v>
      </c>
      <c r="P274" s="80"/>
      <c r="Q274" s="51"/>
    </row>
    <row r="275" spans="1:17" ht="15.75" customHeight="1" x14ac:dyDescent="0.25">
      <c r="A275" s="148"/>
      <c r="B275" s="149"/>
      <c r="C275" s="150"/>
      <c r="D275" s="151"/>
      <c r="E275" s="148"/>
      <c r="F275" s="149"/>
      <c r="G275" s="80"/>
      <c r="H275" s="148"/>
      <c r="I275" s="149"/>
      <c r="J275" s="80"/>
      <c r="K275" s="80"/>
      <c r="L275" s="81"/>
      <c r="M275" s="25"/>
      <c r="N275" s="26"/>
      <c r="O275" s="69">
        <f t="shared" si="4"/>
        <v>0</v>
      </c>
      <c r="P275" s="80"/>
      <c r="Q275" s="51"/>
    </row>
    <row r="276" spans="1:17" ht="15.75" customHeight="1" x14ac:dyDescent="0.25">
      <c r="A276" s="148"/>
      <c r="B276" s="149"/>
      <c r="C276" s="150"/>
      <c r="D276" s="151"/>
      <c r="E276" s="148"/>
      <c r="F276" s="149"/>
      <c r="G276" s="80"/>
      <c r="H276" s="148"/>
      <c r="I276" s="149"/>
      <c r="J276" s="80"/>
      <c r="K276" s="80"/>
      <c r="L276" s="81"/>
      <c r="M276" s="25"/>
      <c r="N276" s="26"/>
      <c r="O276" s="69">
        <f t="shared" si="4"/>
        <v>0</v>
      </c>
      <c r="P276" s="80"/>
      <c r="Q276" s="51"/>
    </row>
    <row r="277" spans="1:17" ht="15.75" customHeight="1" x14ac:dyDescent="0.25">
      <c r="A277" s="148"/>
      <c r="B277" s="149"/>
      <c r="C277" s="150"/>
      <c r="D277" s="151"/>
      <c r="E277" s="148"/>
      <c r="F277" s="149"/>
      <c r="G277" s="80"/>
      <c r="H277" s="148"/>
      <c r="I277" s="149"/>
      <c r="J277" s="80"/>
      <c r="K277" s="80"/>
      <c r="L277" s="81"/>
      <c r="M277" s="25"/>
      <c r="N277" s="26"/>
      <c r="O277" s="69">
        <f t="shared" si="4"/>
        <v>0</v>
      </c>
      <c r="P277" s="80"/>
      <c r="Q277" s="51"/>
    </row>
    <row r="278" spans="1:17" ht="15.75" customHeight="1" x14ac:dyDescent="0.25">
      <c r="A278" s="148"/>
      <c r="B278" s="149"/>
      <c r="C278" s="150"/>
      <c r="D278" s="151"/>
      <c r="E278" s="148"/>
      <c r="F278" s="149"/>
      <c r="G278" s="80"/>
      <c r="H278" s="148"/>
      <c r="I278" s="149"/>
      <c r="J278" s="80"/>
      <c r="K278" s="80"/>
      <c r="L278" s="81"/>
      <c r="M278" s="25"/>
      <c r="N278" s="26"/>
      <c r="O278" s="69">
        <f t="shared" si="4"/>
        <v>0</v>
      </c>
      <c r="P278" s="80"/>
      <c r="Q278" s="51"/>
    </row>
    <row r="279" spans="1:17" ht="15.75" customHeight="1" x14ac:dyDescent="0.25">
      <c r="A279" s="148"/>
      <c r="B279" s="149"/>
      <c r="C279" s="150"/>
      <c r="D279" s="151"/>
      <c r="E279" s="148"/>
      <c r="F279" s="149"/>
      <c r="G279" s="80"/>
      <c r="H279" s="148"/>
      <c r="I279" s="149"/>
      <c r="J279" s="80"/>
      <c r="K279" s="80"/>
      <c r="L279" s="81"/>
      <c r="M279" s="25"/>
      <c r="N279" s="26"/>
      <c r="O279" s="69">
        <f t="shared" si="4"/>
        <v>0</v>
      </c>
      <c r="P279" s="80"/>
      <c r="Q279" s="51"/>
    </row>
    <row r="280" spans="1:17" ht="15.75" customHeight="1" x14ac:dyDescent="0.25">
      <c r="A280" s="148"/>
      <c r="B280" s="149"/>
      <c r="C280" s="150"/>
      <c r="D280" s="151"/>
      <c r="E280" s="148"/>
      <c r="F280" s="149"/>
      <c r="G280" s="80"/>
      <c r="H280" s="148"/>
      <c r="I280" s="149"/>
      <c r="J280" s="80"/>
      <c r="K280" s="80"/>
      <c r="L280" s="81"/>
      <c r="M280" s="25"/>
      <c r="N280" s="26"/>
      <c r="O280" s="69">
        <f t="shared" si="4"/>
        <v>0</v>
      </c>
      <c r="P280" s="80"/>
      <c r="Q280" s="51"/>
    </row>
    <row r="281" spans="1:17" ht="15.75" customHeight="1" x14ac:dyDescent="0.25">
      <c r="A281" s="148"/>
      <c r="B281" s="149"/>
      <c r="C281" s="150"/>
      <c r="D281" s="151"/>
      <c r="E281" s="148"/>
      <c r="F281" s="149"/>
      <c r="G281" s="80"/>
      <c r="H281" s="148"/>
      <c r="I281" s="149"/>
      <c r="J281" s="80"/>
      <c r="K281" s="80"/>
      <c r="L281" s="81"/>
      <c r="M281" s="25"/>
      <c r="N281" s="26"/>
      <c r="O281" s="69">
        <f t="shared" si="4"/>
        <v>0</v>
      </c>
      <c r="P281" s="80"/>
      <c r="Q281" s="51"/>
    </row>
    <row r="282" spans="1:17" ht="15.75" customHeight="1" x14ac:dyDescent="0.25">
      <c r="A282" s="148"/>
      <c r="B282" s="149"/>
      <c r="C282" s="150"/>
      <c r="D282" s="151"/>
      <c r="E282" s="148"/>
      <c r="F282" s="149"/>
      <c r="G282" s="80"/>
      <c r="H282" s="148"/>
      <c r="I282" s="149"/>
      <c r="J282" s="80"/>
      <c r="K282" s="80"/>
      <c r="L282" s="81"/>
      <c r="M282" s="25"/>
      <c r="N282" s="26"/>
      <c r="O282" s="69">
        <f t="shared" si="4"/>
        <v>0</v>
      </c>
      <c r="P282" s="80"/>
      <c r="Q282" s="51"/>
    </row>
    <row r="283" spans="1:17" ht="15.75" customHeight="1" x14ac:dyDescent="0.25">
      <c r="A283" s="148"/>
      <c r="B283" s="149"/>
      <c r="C283" s="150"/>
      <c r="D283" s="151"/>
      <c r="E283" s="148"/>
      <c r="F283" s="149"/>
      <c r="G283" s="80"/>
      <c r="H283" s="148"/>
      <c r="I283" s="149"/>
      <c r="J283" s="80"/>
      <c r="K283" s="80"/>
      <c r="L283" s="81"/>
      <c r="M283" s="25"/>
      <c r="N283" s="26"/>
      <c r="O283" s="69">
        <f t="shared" si="4"/>
        <v>0</v>
      </c>
      <c r="P283" s="80"/>
      <c r="Q283" s="51"/>
    </row>
    <row r="284" spans="1:17" ht="15.75" customHeight="1" x14ac:dyDescent="0.25">
      <c r="A284" s="148"/>
      <c r="B284" s="149"/>
      <c r="C284" s="150"/>
      <c r="D284" s="151"/>
      <c r="E284" s="148"/>
      <c r="F284" s="149"/>
      <c r="G284" s="80"/>
      <c r="H284" s="148"/>
      <c r="I284" s="149"/>
      <c r="J284" s="80"/>
      <c r="K284" s="80"/>
      <c r="L284" s="81"/>
      <c r="M284" s="25"/>
      <c r="N284" s="26"/>
      <c r="O284" s="69">
        <f t="shared" si="4"/>
        <v>0</v>
      </c>
      <c r="P284" s="80"/>
      <c r="Q284" s="51"/>
    </row>
    <row r="285" spans="1:17" ht="15.75" customHeight="1" x14ac:dyDescent="0.25">
      <c r="A285" s="148"/>
      <c r="B285" s="149"/>
      <c r="C285" s="150"/>
      <c r="D285" s="151"/>
      <c r="E285" s="148"/>
      <c r="F285" s="149"/>
      <c r="G285" s="80"/>
      <c r="H285" s="148"/>
      <c r="I285" s="149"/>
      <c r="J285" s="80"/>
      <c r="K285" s="80"/>
      <c r="L285" s="81"/>
      <c r="M285" s="25"/>
      <c r="N285" s="26"/>
      <c r="O285" s="69">
        <f t="shared" si="4"/>
        <v>0</v>
      </c>
      <c r="P285" s="80"/>
      <c r="Q285" s="51"/>
    </row>
    <row r="286" spans="1:17" ht="15.75" customHeight="1" x14ac:dyDescent="0.25">
      <c r="A286" s="148"/>
      <c r="B286" s="149"/>
      <c r="C286" s="150"/>
      <c r="D286" s="151"/>
      <c r="E286" s="148"/>
      <c r="F286" s="149"/>
      <c r="G286" s="80"/>
      <c r="H286" s="148"/>
      <c r="I286" s="149"/>
      <c r="J286" s="80"/>
      <c r="K286" s="80"/>
      <c r="L286" s="81"/>
      <c r="M286" s="25"/>
      <c r="N286" s="26"/>
      <c r="O286" s="69">
        <f t="shared" si="4"/>
        <v>0</v>
      </c>
      <c r="P286" s="80"/>
      <c r="Q286" s="51"/>
    </row>
    <row r="287" spans="1:17" ht="15.75" customHeight="1" x14ac:dyDescent="0.25">
      <c r="A287" s="148"/>
      <c r="B287" s="149"/>
      <c r="C287" s="150"/>
      <c r="D287" s="151"/>
      <c r="E287" s="148"/>
      <c r="F287" s="149"/>
      <c r="G287" s="80"/>
      <c r="H287" s="148"/>
      <c r="I287" s="149"/>
      <c r="J287" s="80"/>
      <c r="K287" s="80"/>
      <c r="L287" s="81"/>
      <c r="M287" s="25"/>
      <c r="N287" s="26"/>
      <c r="O287" s="69">
        <f t="shared" si="4"/>
        <v>0</v>
      </c>
      <c r="P287" s="80"/>
      <c r="Q287" s="51"/>
    </row>
    <row r="288" spans="1:17" ht="15.75" customHeight="1" x14ac:dyDescent="0.25">
      <c r="A288" s="148"/>
      <c r="B288" s="149"/>
      <c r="C288" s="150"/>
      <c r="D288" s="151"/>
      <c r="E288" s="148"/>
      <c r="F288" s="149"/>
      <c r="G288" s="80"/>
      <c r="H288" s="148"/>
      <c r="I288" s="149"/>
      <c r="J288" s="80"/>
      <c r="K288" s="80"/>
      <c r="L288" s="81"/>
      <c r="M288" s="25"/>
      <c r="N288" s="26"/>
      <c r="O288" s="69">
        <f t="shared" si="4"/>
        <v>0</v>
      </c>
      <c r="P288" s="80"/>
      <c r="Q288" s="51"/>
    </row>
    <row r="289" spans="1:17" ht="15.75" customHeight="1" x14ac:dyDescent="0.25">
      <c r="A289" s="148"/>
      <c r="B289" s="149"/>
      <c r="C289" s="150"/>
      <c r="D289" s="151"/>
      <c r="E289" s="148"/>
      <c r="F289" s="149"/>
      <c r="G289" s="80"/>
      <c r="H289" s="148"/>
      <c r="I289" s="149"/>
      <c r="J289" s="80"/>
      <c r="K289" s="80"/>
      <c r="L289" s="81"/>
      <c r="M289" s="25"/>
      <c r="N289" s="26"/>
      <c r="O289" s="69">
        <f t="shared" si="4"/>
        <v>0</v>
      </c>
      <c r="P289" s="80"/>
      <c r="Q289" s="51"/>
    </row>
    <row r="290" spans="1:17" ht="15.75" customHeight="1" x14ac:dyDescent="0.25">
      <c r="A290" s="148"/>
      <c r="B290" s="149"/>
      <c r="C290" s="150"/>
      <c r="D290" s="151"/>
      <c r="E290" s="148"/>
      <c r="F290" s="149"/>
      <c r="G290" s="80"/>
      <c r="H290" s="148"/>
      <c r="I290" s="149"/>
      <c r="J290" s="80"/>
      <c r="K290" s="80"/>
      <c r="L290" s="81"/>
      <c r="M290" s="25"/>
      <c r="N290" s="26"/>
      <c r="O290" s="69">
        <f t="shared" si="4"/>
        <v>0</v>
      </c>
      <c r="P290" s="80"/>
      <c r="Q290" s="51"/>
    </row>
    <row r="291" spans="1:17" ht="15.75" customHeight="1" x14ac:dyDescent="0.25">
      <c r="A291" s="148"/>
      <c r="B291" s="149"/>
      <c r="C291" s="150"/>
      <c r="D291" s="151"/>
      <c r="E291" s="148"/>
      <c r="F291" s="149"/>
      <c r="G291" s="80"/>
      <c r="H291" s="148"/>
      <c r="I291" s="149"/>
      <c r="J291" s="80"/>
      <c r="K291" s="80"/>
      <c r="L291" s="81"/>
      <c r="M291" s="25"/>
      <c r="N291" s="26"/>
      <c r="O291" s="69">
        <f t="shared" si="4"/>
        <v>0</v>
      </c>
      <c r="P291" s="80"/>
      <c r="Q291" s="51"/>
    </row>
    <row r="292" spans="1:17" ht="15.75" customHeight="1" x14ac:dyDescent="0.25">
      <c r="A292" s="148"/>
      <c r="B292" s="149"/>
      <c r="C292" s="150"/>
      <c r="D292" s="151"/>
      <c r="E292" s="148"/>
      <c r="F292" s="149"/>
      <c r="G292" s="80"/>
      <c r="H292" s="148"/>
      <c r="I292" s="149"/>
      <c r="J292" s="80"/>
      <c r="K292" s="80"/>
      <c r="L292" s="81"/>
      <c r="M292" s="25"/>
      <c r="N292" s="26"/>
      <c r="O292" s="69">
        <f t="shared" si="4"/>
        <v>0</v>
      </c>
      <c r="P292" s="80"/>
      <c r="Q292" s="51"/>
    </row>
    <row r="293" spans="1:17" ht="15.75" customHeight="1" x14ac:dyDescent="0.25">
      <c r="A293" s="148"/>
      <c r="B293" s="149"/>
      <c r="C293" s="150"/>
      <c r="D293" s="151"/>
      <c r="E293" s="148"/>
      <c r="F293" s="149"/>
      <c r="G293" s="80"/>
      <c r="H293" s="148"/>
      <c r="I293" s="149"/>
      <c r="J293" s="80"/>
      <c r="K293" s="80"/>
      <c r="L293" s="81"/>
      <c r="M293" s="25"/>
      <c r="N293" s="26"/>
      <c r="O293" s="69">
        <f t="shared" si="4"/>
        <v>0</v>
      </c>
      <c r="P293" s="80"/>
      <c r="Q293" s="51"/>
    </row>
    <row r="294" spans="1:17" ht="15.75" customHeight="1" x14ac:dyDescent="0.25">
      <c r="A294" s="148"/>
      <c r="B294" s="149"/>
      <c r="C294" s="150"/>
      <c r="D294" s="151"/>
      <c r="E294" s="148"/>
      <c r="F294" s="149"/>
      <c r="G294" s="80"/>
      <c r="H294" s="148"/>
      <c r="I294" s="149"/>
      <c r="J294" s="80"/>
      <c r="K294" s="80"/>
      <c r="L294" s="81"/>
      <c r="M294" s="25"/>
      <c r="N294" s="26"/>
      <c r="O294" s="69">
        <f t="shared" si="4"/>
        <v>0</v>
      </c>
      <c r="P294" s="80"/>
      <c r="Q294" s="51"/>
    </row>
    <row r="295" spans="1:17" ht="15.75" customHeight="1" x14ac:dyDescent="0.25">
      <c r="A295" s="148"/>
      <c r="B295" s="149"/>
      <c r="C295" s="150"/>
      <c r="D295" s="151"/>
      <c r="E295" s="148"/>
      <c r="F295" s="149"/>
      <c r="G295" s="80"/>
      <c r="H295" s="148"/>
      <c r="I295" s="149"/>
      <c r="J295" s="80"/>
      <c r="K295" s="80"/>
      <c r="L295" s="81"/>
      <c r="M295" s="25"/>
      <c r="N295" s="26"/>
      <c r="O295" s="69">
        <f t="shared" si="4"/>
        <v>0</v>
      </c>
      <c r="P295" s="80"/>
      <c r="Q295" s="51"/>
    </row>
    <row r="296" spans="1:17" ht="15.75" customHeight="1" x14ac:dyDescent="0.25">
      <c r="A296" s="148"/>
      <c r="B296" s="149"/>
      <c r="C296" s="150"/>
      <c r="D296" s="151"/>
      <c r="E296" s="148"/>
      <c r="F296" s="149"/>
      <c r="G296" s="80"/>
      <c r="H296" s="148"/>
      <c r="I296" s="149"/>
      <c r="J296" s="80"/>
      <c r="K296" s="80"/>
      <c r="L296" s="81"/>
      <c r="M296" s="25"/>
      <c r="N296" s="26"/>
      <c r="O296" s="69">
        <f t="shared" si="4"/>
        <v>0</v>
      </c>
      <c r="P296" s="80"/>
      <c r="Q296" s="51"/>
    </row>
    <row r="297" spans="1:17" ht="15.75" customHeight="1" x14ac:dyDescent="0.25">
      <c r="A297" s="148"/>
      <c r="B297" s="149"/>
      <c r="C297" s="150"/>
      <c r="D297" s="151"/>
      <c r="E297" s="148"/>
      <c r="F297" s="149"/>
      <c r="G297" s="80"/>
      <c r="H297" s="148"/>
      <c r="I297" s="149"/>
      <c r="J297" s="80"/>
      <c r="K297" s="80"/>
      <c r="L297" s="81"/>
      <c r="M297" s="25"/>
      <c r="N297" s="26"/>
      <c r="O297" s="69">
        <f t="shared" si="4"/>
        <v>0</v>
      </c>
      <c r="P297" s="80"/>
      <c r="Q297" s="51"/>
    </row>
    <row r="298" spans="1:17" ht="15.75" customHeight="1" x14ac:dyDescent="0.25">
      <c r="A298" s="148"/>
      <c r="B298" s="149"/>
      <c r="C298" s="150"/>
      <c r="D298" s="151"/>
      <c r="E298" s="148"/>
      <c r="F298" s="149"/>
      <c r="G298" s="80"/>
      <c r="H298" s="148"/>
      <c r="I298" s="149"/>
      <c r="J298" s="80"/>
      <c r="K298" s="80"/>
      <c r="L298" s="81"/>
      <c r="M298" s="25"/>
      <c r="N298" s="26"/>
      <c r="O298" s="69">
        <f t="shared" si="4"/>
        <v>0</v>
      </c>
      <c r="P298" s="80"/>
      <c r="Q298" s="51"/>
    </row>
    <row r="299" spans="1:17" ht="15.75" customHeight="1" x14ac:dyDescent="0.25">
      <c r="A299" s="148"/>
      <c r="B299" s="149"/>
      <c r="C299" s="150"/>
      <c r="D299" s="151"/>
      <c r="E299" s="148"/>
      <c r="F299" s="149"/>
      <c r="G299" s="80"/>
      <c r="H299" s="148"/>
      <c r="I299" s="149"/>
      <c r="J299" s="80"/>
      <c r="K299" s="80"/>
      <c r="L299" s="81"/>
      <c r="M299" s="25"/>
      <c r="N299" s="26"/>
      <c r="O299" s="69">
        <f t="shared" si="4"/>
        <v>0</v>
      </c>
      <c r="P299" s="80"/>
      <c r="Q299" s="51"/>
    </row>
    <row r="300" spans="1:17" ht="15.75" customHeight="1" x14ac:dyDescent="0.25">
      <c r="A300" s="148"/>
      <c r="B300" s="149"/>
      <c r="C300" s="150"/>
      <c r="D300" s="151"/>
      <c r="E300" s="148"/>
      <c r="F300" s="149"/>
      <c r="G300" s="80"/>
      <c r="H300" s="148"/>
      <c r="I300" s="149"/>
      <c r="J300" s="80"/>
      <c r="K300" s="80"/>
      <c r="L300" s="81"/>
      <c r="M300" s="25"/>
      <c r="N300" s="26"/>
      <c r="O300" s="69">
        <f t="shared" si="4"/>
        <v>0</v>
      </c>
      <c r="P300" s="80"/>
      <c r="Q300" s="51"/>
    </row>
    <row r="301" spans="1:17" ht="15.75" customHeight="1" x14ac:dyDescent="0.25">
      <c r="A301" s="148"/>
      <c r="B301" s="149"/>
      <c r="C301" s="150"/>
      <c r="D301" s="151"/>
      <c r="E301" s="148"/>
      <c r="F301" s="149"/>
      <c r="G301" s="80"/>
      <c r="H301" s="148"/>
      <c r="I301" s="149"/>
      <c r="J301" s="80"/>
      <c r="K301" s="80"/>
      <c r="L301" s="81"/>
      <c r="M301" s="25"/>
      <c r="N301" s="26"/>
      <c r="O301" s="69">
        <f t="shared" si="4"/>
        <v>0</v>
      </c>
      <c r="P301" s="80"/>
      <c r="Q301" s="51"/>
    </row>
    <row r="302" spans="1:17" ht="15.75" customHeight="1" x14ac:dyDescent="0.25">
      <c r="A302" s="148"/>
      <c r="B302" s="149"/>
      <c r="C302" s="150"/>
      <c r="D302" s="151"/>
      <c r="E302" s="148"/>
      <c r="F302" s="149"/>
      <c r="G302" s="80"/>
      <c r="H302" s="148"/>
      <c r="I302" s="149"/>
      <c r="J302" s="80"/>
      <c r="K302" s="80"/>
      <c r="L302" s="81"/>
      <c r="M302" s="25"/>
      <c r="N302" s="26"/>
      <c r="O302" s="69">
        <f t="shared" si="4"/>
        <v>0</v>
      </c>
      <c r="P302" s="80"/>
      <c r="Q302" s="51"/>
    </row>
    <row r="303" spans="1:17" ht="15.75" customHeight="1" x14ac:dyDescent="0.25">
      <c r="A303" s="148"/>
      <c r="B303" s="149"/>
      <c r="C303" s="150"/>
      <c r="D303" s="151"/>
      <c r="E303" s="148"/>
      <c r="F303" s="149"/>
      <c r="G303" s="80"/>
      <c r="H303" s="148"/>
      <c r="I303" s="149"/>
      <c r="J303" s="80"/>
      <c r="K303" s="80"/>
      <c r="L303" s="81"/>
      <c r="M303" s="25"/>
      <c r="N303" s="26"/>
      <c r="O303" s="69">
        <f t="shared" si="4"/>
        <v>0</v>
      </c>
      <c r="P303" s="80"/>
      <c r="Q303" s="51"/>
    </row>
    <row r="304" spans="1:17" ht="15.75" customHeight="1" x14ac:dyDescent="0.25">
      <c r="A304" s="148"/>
      <c r="B304" s="149"/>
      <c r="C304" s="150"/>
      <c r="D304" s="151"/>
      <c r="E304" s="148"/>
      <c r="F304" s="149"/>
      <c r="G304" s="80"/>
      <c r="H304" s="148"/>
      <c r="I304" s="149"/>
      <c r="J304" s="80"/>
      <c r="K304" s="80"/>
      <c r="L304" s="81"/>
      <c r="M304" s="25"/>
      <c r="N304" s="26"/>
      <c r="O304" s="69">
        <f t="shared" si="4"/>
        <v>0</v>
      </c>
      <c r="P304" s="80"/>
      <c r="Q304" s="51"/>
    </row>
    <row r="305" spans="1:17" ht="15.75" customHeight="1" x14ac:dyDescent="0.25">
      <c r="A305" s="148"/>
      <c r="B305" s="149"/>
      <c r="C305" s="150"/>
      <c r="D305" s="151"/>
      <c r="E305" s="148"/>
      <c r="F305" s="149"/>
      <c r="G305" s="80"/>
      <c r="H305" s="148"/>
      <c r="I305" s="149"/>
      <c r="J305" s="80"/>
      <c r="K305" s="80"/>
      <c r="L305" s="81"/>
      <c r="M305" s="25"/>
      <c r="N305" s="26"/>
      <c r="O305" s="69">
        <f t="shared" si="4"/>
        <v>0</v>
      </c>
      <c r="P305" s="80"/>
      <c r="Q305" s="51"/>
    </row>
    <row r="306" spans="1:17" ht="15.75" customHeight="1" x14ac:dyDescent="0.25">
      <c r="A306" s="148"/>
      <c r="B306" s="149"/>
      <c r="C306" s="150"/>
      <c r="D306" s="151"/>
      <c r="E306" s="148"/>
      <c r="F306" s="149"/>
      <c r="G306" s="80"/>
      <c r="H306" s="148"/>
      <c r="I306" s="149"/>
      <c r="J306" s="80"/>
      <c r="K306" s="80"/>
      <c r="L306" s="81"/>
      <c r="M306" s="25"/>
      <c r="N306" s="26"/>
      <c r="O306" s="69">
        <f t="shared" si="4"/>
        <v>0</v>
      </c>
      <c r="P306" s="80"/>
      <c r="Q306" s="51"/>
    </row>
    <row r="307" spans="1:17" ht="15.75" customHeight="1" x14ac:dyDescent="0.25">
      <c r="A307" s="148"/>
      <c r="B307" s="149"/>
      <c r="C307" s="150"/>
      <c r="D307" s="151"/>
      <c r="E307" s="148"/>
      <c r="F307" s="149"/>
      <c r="G307" s="80"/>
      <c r="H307" s="148"/>
      <c r="I307" s="149"/>
      <c r="J307" s="80"/>
      <c r="K307" s="80"/>
      <c r="L307" s="81"/>
      <c r="M307" s="25"/>
      <c r="N307" s="26"/>
      <c r="O307" s="69">
        <f t="shared" si="4"/>
        <v>0</v>
      </c>
      <c r="P307" s="80"/>
      <c r="Q307" s="51"/>
    </row>
    <row r="308" spans="1:17" ht="15.75" customHeight="1" x14ac:dyDescent="0.25">
      <c r="A308" s="148"/>
      <c r="B308" s="149"/>
      <c r="C308" s="150"/>
      <c r="D308" s="151"/>
      <c r="E308" s="148"/>
      <c r="F308" s="149"/>
      <c r="G308" s="80"/>
      <c r="H308" s="148"/>
      <c r="I308" s="149"/>
      <c r="J308" s="80"/>
      <c r="K308" s="80"/>
      <c r="L308" s="81"/>
      <c r="M308" s="25"/>
      <c r="N308" s="26"/>
      <c r="O308" s="69">
        <f t="shared" si="4"/>
        <v>0</v>
      </c>
      <c r="P308" s="80"/>
      <c r="Q308" s="51"/>
    </row>
    <row r="309" spans="1:17" ht="15.75" customHeight="1" x14ac:dyDescent="0.25">
      <c r="A309" s="148"/>
      <c r="B309" s="149"/>
      <c r="C309" s="150"/>
      <c r="D309" s="151"/>
      <c r="E309" s="148"/>
      <c r="F309" s="149"/>
      <c r="G309" s="80"/>
      <c r="H309" s="148"/>
      <c r="I309" s="149"/>
      <c r="J309" s="80"/>
      <c r="K309" s="80"/>
      <c r="L309" s="81"/>
      <c r="M309" s="25"/>
      <c r="N309" s="26"/>
      <c r="O309" s="69">
        <f t="shared" si="4"/>
        <v>0</v>
      </c>
      <c r="P309" s="80"/>
      <c r="Q309" s="51"/>
    </row>
    <row r="310" spans="1:17" ht="15.75" customHeight="1" x14ac:dyDescent="0.25">
      <c r="A310" s="148"/>
      <c r="B310" s="149"/>
      <c r="C310" s="150"/>
      <c r="D310" s="151"/>
      <c r="E310" s="148"/>
      <c r="F310" s="149"/>
      <c r="G310" s="80"/>
      <c r="H310" s="148"/>
      <c r="I310" s="149"/>
      <c r="J310" s="80"/>
      <c r="K310" s="80"/>
      <c r="L310" s="81"/>
      <c r="M310" s="25"/>
      <c r="N310" s="26"/>
      <c r="O310" s="69">
        <f t="shared" si="4"/>
        <v>0</v>
      </c>
      <c r="P310" s="80"/>
      <c r="Q310" s="51"/>
    </row>
    <row r="311" spans="1:17" ht="15.75" customHeight="1" x14ac:dyDescent="0.25">
      <c r="A311" s="148"/>
      <c r="B311" s="149"/>
      <c r="C311" s="150"/>
      <c r="D311" s="151"/>
      <c r="E311" s="148"/>
      <c r="F311" s="149"/>
      <c r="G311" s="80"/>
      <c r="H311" s="148"/>
      <c r="I311" s="149"/>
      <c r="J311" s="80"/>
      <c r="K311" s="80"/>
      <c r="L311" s="81"/>
      <c r="M311" s="25"/>
      <c r="N311" s="26"/>
      <c r="O311" s="69">
        <f t="shared" si="4"/>
        <v>0</v>
      </c>
      <c r="P311" s="80"/>
      <c r="Q311" s="51"/>
    </row>
    <row r="312" spans="1:17" ht="15.75" customHeight="1" x14ac:dyDescent="0.25">
      <c r="A312" s="148"/>
      <c r="B312" s="149"/>
      <c r="C312" s="150"/>
      <c r="D312" s="151"/>
      <c r="E312" s="148"/>
      <c r="F312" s="149"/>
      <c r="G312" s="80"/>
      <c r="H312" s="148"/>
      <c r="I312" s="149"/>
      <c r="J312" s="80"/>
      <c r="K312" s="80"/>
      <c r="L312" s="81"/>
      <c r="M312" s="25"/>
      <c r="N312" s="26"/>
      <c r="O312" s="69">
        <f t="shared" si="4"/>
        <v>0</v>
      </c>
      <c r="P312" s="80"/>
      <c r="Q312" s="51"/>
    </row>
    <row r="313" spans="1:17" ht="15.75" customHeight="1" x14ac:dyDescent="0.25">
      <c r="A313" s="148"/>
      <c r="B313" s="149"/>
      <c r="C313" s="150"/>
      <c r="D313" s="151"/>
      <c r="E313" s="148"/>
      <c r="F313" s="149"/>
      <c r="G313" s="80"/>
      <c r="H313" s="148"/>
      <c r="I313" s="149"/>
      <c r="J313" s="80"/>
      <c r="K313" s="80"/>
      <c r="L313" s="81"/>
      <c r="M313" s="25"/>
      <c r="N313" s="26"/>
      <c r="O313" s="69">
        <f t="shared" si="4"/>
        <v>0</v>
      </c>
      <c r="P313" s="80"/>
      <c r="Q313" s="51"/>
    </row>
    <row r="314" spans="1:17" ht="15.75" customHeight="1" x14ac:dyDescent="0.25">
      <c r="A314" s="148"/>
      <c r="B314" s="149"/>
      <c r="C314" s="150"/>
      <c r="D314" s="151"/>
      <c r="E314" s="148"/>
      <c r="F314" s="149"/>
      <c r="G314" s="80"/>
      <c r="H314" s="148"/>
      <c r="I314" s="149"/>
      <c r="J314" s="80"/>
      <c r="K314" s="80"/>
      <c r="L314" s="81"/>
      <c r="M314" s="25"/>
      <c r="N314" s="26"/>
      <c r="O314" s="69">
        <f t="shared" si="4"/>
        <v>0</v>
      </c>
      <c r="P314" s="80"/>
      <c r="Q314" s="51"/>
    </row>
    <row r="315" spans="1:17" ht="15.75" customHeight="1" x14ac:dyDescent="0.25">
      <c r="A315" s="148"/>
      <c r="B315" s="149"/>
      <c r="C315" s="150"/>
      <c r="D315" s="151"/>
      <c r="E315" s="148"/>
      <c r="F315" s="149"/>
      <c r="G315" s="80"/>
      <c r="H315" s="148"/>
      <c r="I315" s="149"/>
      <c r="J315" s="80"/>
      <c r="K315" s="80"/>
      <c r="L315" s="81"/>
      <c r="M315" s="25"/>
      <c r="N315" s="26"/>
      <c r="O315" s="69">
        <f t="shared" si="4"/>
        <v>0</v>
      </c>
      <c r="P315" s="80"/>
      <c r="Q315" s="51"/>
    </row>
    <row r="316" spans="1:17" ht="15.75" customHeight="1" x14ac:dyDescent="0.25">
      <c r="A316" s="148"/>
      <c r="B316" s="149"/>
      <c r="C316" s="150"/>
      <c r="D316" s="151"/>
      <c r="E316" s="148"/>
      <c r="F316" s="149"/>
      <c r="G316" s="80"/>
      <c r="H316" s="148"/>
      <c r="I316" s="149"/>
      <c r="J316" s="80"/>
      <c r="K316" s="80"/>
      <c r="L316" s="81"/>
      <c r="M316" s="25"/>
      <c r="N316" s="26"/>
      <c r="O316" s="69">
        <f t="shared" si="4"/>
        <v>0</v>
      </c>
      <c r="P316" s="80"/>
      <c r="Q316" s="51"/>
    </row>
    <row r="317" spans="1:17" ht="15.75" customHeight="1" x14ac:dyDescent="0.25">
      <c r="A317" s="148"/>
      <c r="B317" s="149"/>
      <c r="C317" s="150"/>
      <c r="D317" s="151"/>
      <c r="E317" s="148"/>
      <c r="F317" s="149"/>
      <c r="G317" s="80"/>
      <c r="H317" s="148"/>
      <c r="I317" s="149"/>
      <c r="J317" s="80"/>
      <c r="K317" s="80"/>
      <c r="L317" s="81"/>
      <c r="M317" s="25"/>
      <c r="N317" s="26"/>
      <c r="O317" s="69">
        <f t="shared" si="4"/>
        <v>0</v>
      </c>
      <c r="P317" s="80"/>
      <c r="Q317" s="51"/>
    </row>
    <row r="318" spans="1:17" ht="15.75" customHeight="1" x14ac:dyDescent="0.25">
      <c r="A318" s="148"/>
      <c r="B318" s="149"/>
      <c r="C318" s="150"/>
      <c r="D318" s="151"/>
      <c r="E318" s="148"/>
      <c r="F318" s="149"/>
      <c r="G318" s="80"/>
      <c r="H318" s="148"/>
      <c r="I318" s="149"/>
      <c r="J318" s="80"/>
      <c r="K318" s="80"/>
      <c r="L318" s="81"/>
      <c r="M318" s="25"/>
      <c r="N318" s="26"/>
      <c r="O318" s="69">
        <f t="shared" si="4"/>
        <v>0</v>
      </c>
      <c r="P318" s="80"/>
      <c r="Q318" s="51"/>
    </row>
    <row r="319" spans="1:17" ht="15.75" customHeight="1" x14ac:dyDescent="0.25">
      <c r="A319" s="148"/>
      <c r="B319" s="149"/>
      <c r="C319" s="150"/>
      <c r="D319" s="151"/>
      <c r="E319" s="148"/>
      <c r="F319" s="149"/>
      <c r="G319" s="80"/>
      <c r="H319" s="148"/>
      <c r="I319" s="149"/>
      <c r="J319" s="80"/>
      <c r="K319" s="80"/>
      <c r="L319" s="81"/>
      <c r="M319" s="25"/>
      <c r="N319" s="26"/>
      <c r="O319" s="69">
        <f t="shared" si="4"/>
        <v>0</v>
      </c>
      <c r="P319" s="80"/>
      <c r="Q319" s="51"/>
    </row>
    <row r="320" spans="1:17" ht="15.75" customHeight="1" x14ac:dyDescent="0.25">
      <c r="A320" s="148"/>
      <c r="B320" s="149"/>
      <c r="C320" s="150"/>
      <c r="D320" s="151"/>
      <c r="E320" s="148"/>
      <c r="F320" s="149"/>
      <c r="G320" s="80"/>
      <c r="H320" s="148"/>
      <c r="I320" s="149"/>
      <c r="J320" s="80"/>
      <c r="K320" s="80"/>
      <c r="L320" s="81"/>
      <c r="M320" s="25"/>
      <c r="N320" s="26"/>
      <c r="O320" s="69">
        <f t="shared" si="4"/>
        <v>0</v>
      </c>
      <c r="P320" s="80"/>
      <c r="Q320" s="51"/>
    </row>
    <row r="321" spans="1:17" ht="15.75" customHeight="1" x14ac:dyDescent="0.25">
      <c r="A321" s="148"/>
      <c r="B321" s="149"/>
      <c r="C321" s="150"/>
      <c r="D321" s="151"/>
      <c r="E321" s="148"/>
      <c r="F321" s="149"/>
      <c r="G321" s="80"/>
      <c r="H321" s="148"/>
      <c r="I321" s="149"/>
      <c r="J321" s="80"/>
      <c r="K321" s="80"/>
      <c r="L321" s="81"/>
      <c r="M321" s="25"/>
      <c r="N321" s="26"/>
      <c r="O321" s="69">
        <f t="shared" si="4"/>
        <v>0</v>
      </c>
      <c r="P321" s="80"/>
      <c r="Q321" s="51"/>
    </row>
    <row r="322" spans="1:17" ht="15.75" customHeight="1" x14ac:dyDescent="0.25">
      <c r="A322" s="148"/>
      <c r="B322" s="149"/>
      <c r="C322" s="150"/>
      <c r="D322" s="151"/>
      <c r="E322" s="148"/>
      <c r="F322" s="149"/>
      <c r="G322" s="80"/>
      <c r="H322" s="148"/>
      <c r="I322" s="149"/>
      <c r="J322" s="80"/>
      <c r="K322" s="80"/>
      <c r="L322" s="81"/>
      <c r="M322" s="25"/>
      <c r="N322" s="26"/>
      <c r="O322" s="69">
        <f t="shared" si="4"/>
        <v>0</v>
      </c>
      <c r="P322" s="80"/>
      <c r="Q322" s="51"/>
    </row>
    <row r="323" spans="1:17" ht="15.75" customHeight="1" x14ac:dyDescent="0.25">
      <c r="A323" s="148"/>
      <c r="B323" s="149"/>
      <c r="C323" s="150"/>
      <c r="D323" s="151"/>
      <c r="E323" s="148"/>
      <c r="F323" s="149"/>
      <c r="G323" s="80"/>
      <c r="H323" s="148"/>
      <c r="I323" s="149"/>
      <c r="J323" s="80"/>
      <c r="K323" s="80"/>
      <c r="L323" s="81"/>
      <c r="M323" s="25"/>
      <c r="N323" s="26"/>
      <c r="O323" s="69">
        <f t="shared" si="4"/>
        <v>0</v>
      </c>
      <c r="P323" s="80"/>
      <c r="Q323" s="51"/>
    </row>
    <row r="324" spans="1:17" ht="15.75" customHeight="1" x14ac:dyDescent="0.25">
      <c r="A324" s="148"/>
      <c r="B324" s="149"/>
      <c r="C324" s="150"/>
      <c r="D324" s="151"/>
      <c r="E324" s="148"/>
      <c r="F324" s="149"/>
      <c r="G324" s="80"/>
      <c r="H324" s="148"/>
      <c r="I324" s="149"/>
      <c r="J324" s="80"/>
      <c r="K324" s="80"/>
      <c r="L324" s="81"/>
      <c r="M324" s="25"/>
      <c r="N324" s="26"/>
      <c r="O324" s="69">
        <f t="shared" ref="O324:O337" si="5">$M324*$N324</f>
        <v>0</v>
      </c>
      <c r="P324" s="80"/>
      <c r="Q324" s="51"/>
    </row>
    <row r="325" spans="1:17" ht="15.75" customHeight="1" x14ac:dyDescent="0.25">
      <c r="A325" s="148"/>
      <c r="B325" s="149"/>
      <c r="C325" s="150"/>
      <c r="D325" s="151"/>
      <c r="E325" s="148"/>
      <c r="F325" s="149"/>
      <c r="G325" s="80"/>
      <c r="H325" s="148"/>
      <c r="I325" s="149"/>
      <c r="J325" s="80"/>
      <c r="K325" s="80"/>
      <c r="L325" s="81"/>
      <c r="M325" s="25"/>
      <c r="N325" s="26"/>
      <c r="O325" s="69">
        <f t="shared" si="5"/>
        <v>0</v>
      </c>
      <c r="P325" s="80"/>
      <c r="Q325" s="51"/>
    </row>
    <row r="326" spans="1:17" ht="15.75" customHeight="1" x14ac:dyDescent="0.25">
      <c r="A326" s="148"/>
      <c r="B326" s="149"/>
      <c r="C326" s="150"/>
      <c r="D326" s="151"/>
      <c r="E326" s="148"/>
      <c r="F326" s="149"/>
      <c r="G326" s="80"/>
      <c r="H326" s="148"/>
      <c r="I326" s="149"/>
      <c r="J326" s="80"/>
      <c r="K326" s="80"/>
      <c r="L326" s="81"/>
      <c r="M326" s="25"/>
      <c r="N326" s="26"/>
      <c r="O326" s="69">
        <f t="shared" si="5"/>
        <v>0</v>
      </c>
      <c r="P326" s="80"/>
      <c r="Q326" s="51"/>
    </row>
    <row r="327" spans="1:17" ht="15.75" customHeight="1" x14ac:dyDescent="0.25">
      <c r="A327" s="148"/>
      <c r="B327" s="149"/>
      <c r="C327" s="150"/>
      <c r="D327" s="151"/>
      <c r="E327" s="148"/>
      <c r="F327" s="149"/>
      <c r="G327" s="80"/>
      <c r="H327" s="148"/>
      <c r="I327" s="149"/>
      <c r="J327" s="80"/>
      <c r="K327" s="80"/>
      <c r="L327" s="81"/>
      <c r="M327" s="25"/>
      <c r="N327" s="26"/>
      <c r="O327" s="69">
        <f t="shared" si="5"/>
        <v>0</v>
      </c>
      <c r="P327" s="80"/>
      <c r="Q327" s="51"/>
    </row>
    <row r="328" spans="1:17" ht="15.75" customHeight="1" x14ac:dyDescent="0.25">
      <c r="A328" s="148"/>
      <c r="B328" s="149"/>
      <c r="C328" s="150"/>
      <c r="D328" s="151"/>
      <c r="E328" s="148"/>
      <c r="F328" s="149"/>
      <c r="G328" s="80"/>
      <c r="H328" s="148"/>
      <c r="I328" s="149"/>
      <c r="J328" s="80"/>
      <c r="K328" s="80"/>
      <c r="L328" s="81"/>
      <c r="M328" s="25"/>
      <c r="N328" s="26"/>
      <c r="O328" s="69">
        <f t="shared" si="5"/>
        <v>0</v>
      </c>
      <c r="P328" s="80"/>
      <c r="Q328" s="51"/>
    </row>
    <row r="329" spans="1:17" ht="15.75" customHeight="1" x14ac:dyDescent="0.25">
      <c r="A329" s="148"/>
      <c r="B329" s="149"/>
      <c r="C329" s="150"/>
      <c r="D329" s="151"/>
      <c r="E329" s="148"/>
      <c r="F329" s="149"/>
      <c r="G329" s="80"/>
      <c r="H329" s="148"/>
      <c r="I329" s="149"/>
      <c r="J329" s="80"/>
      <c r="K329" s="80"/>
      <c r="L329" s="81"/>
      <c r="M329" s="25"/>
      <c r="N329" s="26"/>
      <c r="O329" s="69">
        <f t="shared" si="5"/>
        <v>0</v>
      </c>
      <c r="P329" s="80"/>
      <c r="Q329" s="51"/>
    </row>
    <row r="330" spans="1:17" ht="15.75" customHeight="1" x14ac:dyDescent="0.25">
      <c r="A330" s="148"/>
      <c r="B330" s="149"/>
      <c r="C330" s="150"/>
      <c r="D330" s="151"/>
      <c r="E330" s="148"/>
      <c r="F330" s="149"/>
      <c r="G330" s="80"/>
      <c r="H330" s="148"/>
      <c r="I330" s="149"/>
      <c r="J330" s="80"/>
      <c r="K330" s="80"/>
      <c r="L330" s="81"/>
      <c r="M330" s="25"/>
      <c r="N330" s="26"/>
      <c r="O330" s="69">
        <f t="shared" si="5"/>
        <v>0</v>
      </c>
      <c r="P330" s="80"/>
      <c r="Q330" s="51"/>
    </row>
    <row r="331" spans="1:17" ht="15.75" customHeight="1" x14ac:dyDescent="0.25">
      <c r="A331" s="148"/>
      <c r="B331" s="149"/>
      <c r="C331" s="150"/>
      <c r="D331" s="151"/>
      <c r="E331" s="148"/>
      <c r="F331" s="149"/>
      <c r="G331" s="80"/>
      <c r="H331" s="148"/>
      <c r="I331" s="149"/>
      <c r="J331" s="80"/>
      <c r="K331" s="80"/>
      <c r="L331" s="81"/>
      <c r="M331" s="25"/>
      <c r="N331" s="26"/>
      <c r="O331" s="69">
        <f t="shared" si="5"/>
        <v>0</v>
      </c>
      <c r="P331" s="80"/>
      <c r="Q331" s="51"/>
    </row>
    <row r="332" spans="1:17" ht="15.75" customHeight="1" x14ac:dyDescent="0.25">
      <c r="A332" s="148"/>
      <c r="B332" s="149"/>
      <c r="C332" s="150"/>
      <c r="D332" s="151"/>
      <c r="E332" s="148"/>
      <c r="F332" s="149"/>
      <c r="G332" s="80"/>
      <c r="H332" s="148"/>
      <c r="I332" s="149"/>
      <c r="J332" s="80"/>
      <c r="K332" s="80"/>
      <c r="L332" s="81"/>
      <c r="M332" s="25"/>
      <c r="N332" s="26"/>
      <c r="O332" s="69">
        <f t="shared" si="5"/>
        <v>0</v>
      </c>
      <c r="P332" s="80"/>
      <c r="Q332" s="51"/>
    </row>
    <row r="333" spans="1:17" ht="15.75" customHeight="1" x14ac:dyDescent="0.25">
      <c r="A333" s="148"/>
      <c r="B333" s="149"/>
      <c r="C333" s="150"/>
      <c r="D333" s="151"/>
      <c r="E333" s="148"/>
      <c r="F333" s="149"/>
      <c r="G333" s="80"/>
      <c r="H333" s="148"/>
      <c r="I333" s="149"/>
      <c r="J333" s="80"/>
      <c r="K333" s="80"/>
      <c r="L333" s="81"/>
      <c r="M333" s="25"/>
      <c r="N333" s="26"/>
      <c r="O333" s="69">
        <f t="shared" si="5"/>
        <v>0</v>
      </c>
      <c r="P333" s="80"/>
      <c r="Q333" s="51"/>
    </row>
    <row r="334" spans="1:17" ht="15.75" customHeight="1" x14ac:dyDescent="0.25">
      <c r="A334" s="148"/>
      <c r="B334" s="149"/>
      <c r="C334" s="150"/>
      <c r="D334" s="151"/>
      <c r="E334" s="148"/>
      <c r="F334" s="149"/>
      <c r="G334" s="80"/>
      <c r="H334" s="148"/>
      <c r="I334" s="149"/>
      <c r="J334" s="80"/>
      <c r="K334" s="80"/>
      <c r="L334" s="81"/>
      <c r="M334" s="25"/>
      <c r="N334" s="26"/>
      <c r="O334" s="69">
        <f t="shared" si="5"/>
        <v>0</v>
      </c>
      <c r="P334" s="80"/>
      <c r="Q334" s="51"/>
    </row>
    <row r="335" spans="1:17" ht="15.75" customHeight="1" x14ac:dyDescent="0.25">
      <c r="A335" s="148"/>
      <c r="B335" s="149"/>
      <c r="C335" s="150"/>
      <c r="D335" s="151"/>
      <c r="E335" s="148"/>
      <c r="F335" s="149"/>
      <c r="G335" s="80"/>
      <c r="H335" s="148"/>
      <c r="I335" s="149"/>
      <c r="J335" s="80"/>
      <c r="K335" s="80"/>
      <c r="L335" s="81"/>
      <c r="M335" s="25"/>
      <c r="N335" s="26"/>
      <c r="O335" s="69">
        <f t="shared" si="5"/>
        <v>0</v>
      </c>
      <c r="P335" s="80"/>
      <c r="Q335" s="51"/>
    </row>
    <row r="336" spans="1:17" ht="15.75" customHeight="1" x14ac:dyDescent="0.25">
      <c r="A336" s="148"/>
      <c r="B336" s="149"/>
      <c r="C336" s="150"/>
      <c r="D336" s="151"/>
      <c r="E336" s="148"/>
      <c r="F336" s="149"/>
      <c r="G336" s="80"/>
      <c r="H336" s="148"/>
      <c r="I336" s="149"/>
      <c r="J336" s="80"/>
      <c r="K336" s="80"/>
      <c r="L336" s="81"/>
      <c r="M336" s="25"/>
      <c r="N336" s="26"/>
      <c r="O336" s="69">
        <f t="shared" si="5"/>
        <v>0</v>
      </c>
      <c r="P336" s="80"/>
      <c r="Q336" s="51"/>
    </row>
    <row r="337" spans="1:17" ht="15.75" customHeight="1" x14ac:dyDescent="0.25">
      <c r="A337" s="148"/>
      <c r="B337" s="149"/>
      <c r="C337" s="150"/>
      <c r="D337" s="151"/>
      <c r="E337" s="148"/>
      <c r="F337" s="149"/>
      <c r="G337" s="80"/>
      <c r="H337" s="148"/>
      <c r="I337" s="149"/>
      <c r="J337" s="80"/>
      <c r="K337" s="80"/>
      <c r="L337" s="81"/>
      <c r="M337" s="25"/>
      <c r="N337" s="26"/>
      <c r="O337" s="69">
        <f t="shared" si="5"/>
        <v>0</v>
      </c>
      <c r="P337" s="80"/>
      <c r="Q337" s="51"/>
    </row>
  </sheetData>
  <autoFilter ref="A2:P337" xr:uid="{D88E6C4F-B61C-4AA5-A535-6CDE41B9D14F}">
    <filterColumn colId="0" showButton="0"/>
    <filterColumn colId="2" showButton="0"/>
    <filterColumn colId="4" showButton="0"/>
    <filterColumn colId="7" showButton="0"/>
  </autoFilter>
  <dataConsolidate/>
  <mergeCells count="725">
    <mergeCell ref="A1:P1"/>
    <mergeCell ref="A2:B2"/>
    <mergeCell ref="C2:D2"/>
    <mergeCell ref="E2:F2"/>
    <mergeCell ref="H2:I2"/>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P3:Q337</xm:sqref>
        </x14:dataValidation>
        <x14:dataValidation type="list" allowBlank="1" showInputMessage="1" showErrorMessage="1" xr:uid="{FBB2400A-EE6B-4EC0-B194-417773315240}">
          <x14:formula1>
            <xm:f>OFFSET(Sheet2!$C$1,MATCH(A3,Sheet2!$C:$C,0)-1,1,COUNTIF(Sheet2!$C:$C,A3),1)</xm:f>
          </x14:formula1>
          <xm:sqref>C3:D337</xm:sqref>
        </x14:dataValidation>
        <x14:dataValidation type="list" allowBlank="1" showInputMessage="1" promptTitle="Furniture Applications" prompt="Select" xr:uid="{1FEB1000-6195-4BA5-9B19-5EDF8BAAAEAA}">
          <x14:formula1>
            <xm:f>OFFSET(Sheet2!$A$1,1,,COUNTA(Sheet2!$A:$A)-1,1)</xm:f>
          </x14:formula1>
          <xm:sqref>A3:B337</xm:sqref>
        </x14:dataValidation>
        <x14:dataValidation type="list" allowBlank="1" showInputMessage="1" showErrorMessage="1" xr:uid="{B43ED173-D427-4A39-BFCE-088849CC2B55}">
          <x14:formula1>
            <xm:f>Sheet2!$F$2:$F$3</xm:f>
          </x14:formula1>
          <xm:sqref>L3:L337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AF438"/>
  <sheetViews>
    <sheetView workbookViewId="0">
      <pane ySplit="2" topLeftCell="A3" activePane="bottomLeft" state="frozen"/>
      <selection pane="bottomLeft" activeCell="J345" sqref="J345"/>
    </sheetView>
  </sheetViews>
  <sheetFormatPr defaultColWidth="9.109375" defaultRowHeight="13.8" x14ac:dyDescent="0.25"/>
  <cols>
    <col min="1" max="1" width="13" style="21" customWidth="1"/>
    <col min="2" max="2" width="0.88671875" style="21" customWidth="1"/>
    <col min="3" max="3" width="12.44140625" style="21" customWidth="1"/>
    <col min="4" max="4" width="1" style="21" customWidth="1"/>
    <col min="5" max="5" width="38.44140625" style="21" customWidth="1"/>
    <col min="6" max="6" width="0.6640625" style="21" customWidth="1"/>
    <col min="7" max="7" width="23.109375" style="21" customWidth="1"/>
    <col min="8" max="8" width="20.88671875" style="21" customWidth="1"/>
    <col min="9" max="9" width="4.44140625" style="21" customWidth="1"/>
    <col min="10" max="10" width="28.109375" style="21" customWidth="1"/>
    <col min="11" max="11" width="23.109375" style="21" customWidth="1"/>
    <col min="12" max="12" width="15.6640625" style="52" bestFit="1" customWidth="1"/>
    <col min="13" max="13" width="13.109375" style="21" customWidth="1"/>
    <col min="14" max="14" width="15.44140625" style="21" customWidth="1"/>
    <col min="15" max="15" width="13.44140625" style="21" customWidth="1"/>
    <col min="16" max="16" width="15.6640625" style="21" customWidth="1"/>
    <col min="17" max="17" width="20" style="21" hidden="1" customWidth="1"/>
    <col min="18" max="18" width="7.88671875" style="21" hidden="1" customWidth="1"/>
    <col min="19" max="19" width="15" style="21" hidden="1" customWidth="1"/>
    <col min="20" max="20" width="14.44140625" style="21" hidden="1" customWidth="1"/>
    <col min="21" max="21" width="18.44140625" style="21" hidden="1" customWidth="1"/>
    <col min="22" max="22" width="19" style="21" hidden="1" customWidth="1"/>
    <col min="23" max="23" width="12.44140625" style="21" hidden="1" customWidth="1"/>
    <col min="24" max="24" width="19.44140625" style="21" hidden="1" customWidth="1"/>
    <col min="25" max="25" width="9.88671875" style="21" hidden="1" customWidth="1"/>
    <col min="26" max="26" width="8.33203125" style="21" hidden="1" customWidth="1"/>
    <col min="27" max="27" width="14" style="21" hidden="1" customWidth="1"/>
    <col min="28" max="28" width="17" style="21" customWidth="1"/>
    <col min="29" max="29" width="15.44140625" style="21" customWidth="1"/>
    <col min="30" max="30" width="26.44140625" style="21" customWidth="1"/>
    <col min="31" max="31" width="18.6640625" style="21" customWidth="1"/>
    <col min="32" max="32" width="28.88671875" style="21" customWidth="1"/>
    <col min="33" max="16384" width="9.109375" style="21"/>
  </cols>
  <sheetData>
    <row r="1" spans="1:32" ht="39" customHeight="1" thickBot="1" x14ac:dyDescent="0.3">
      <c r="A1" s="165" t="s">
        <v>39</v>
      </c>
      <c r="B1" s="165"/>
      <c r="C1" s="165"/>
      <c r="D1" s="165"/>
      <c r="E1" s="165"/>
      <c r="F1" s="165"/>
      <c r="G1" s="165"/>
      <c r="H1" s="165"/>
      <c r="I1" s="165"/>
      <c r="J1" s="165"/>
      <c r="K1" s="165"/>
      <c r="L1" s="165"/>
      <c r="M1" s="165"/>
      <c r="N1" s="71"/>
      <c r="O1" s="72"/>
      <c r="P1" s="70"/>
      <c r="Q1" s="58"/>
      <c r="T1" s="58"/>
      <c r="Y1" s="58"/>
    </row>
    <row r="2" spans="1:32" ht="116.25" customHeight="1" thickTop="1" x14ac:dyDescent="0.25">
      <c r="A2" s="166" t="s">
        <v>125</v>
      </c>
      <c r="B2" s="167"/>
      <c r="C2" s="168" t="s">
        <v>124</v>
      </c>
      <c r="D2" s="167"/>
      <c r="E2" s="168" t="s">
        <v>148</v>
      </c>
      <c r="F2" s="167"/>
      <c r="G2" s="92" t="s">
        <v>49</v>
      </c>
      <c r="H2" s="168" t="s">
        <v>48</v>
      </c>
      <c r="I2" s="167"/>
      <c r="J2" s="92" t="s">
        <v>76</v>
      </c>
      <c r="K2" s="92" t="s">
        <v>123</v>
      </c>
      <c r="L2" s="92" t="s">
        <v>50</v>
      </c>
      <c r="M2" s="92" t="s">
        <v>51</v>
      </c>
      <c r="N2" s="93" t="s">
        <v>52</v>
      </c>
      <c r="O2" s="94" t="s">
        <v>126</v>
      </c>
      <c r="P2" s="56"/>
      <c r="Q2" s="56"/>
      <c r="T2" s="56"/>
      <c r="Y2" s="56"/>
    </row>
    <row r="3" spans="1:32" ht="15.75" customHeight="1" x14ac:dyDescent="0.3">
      <c r="A3" s="87" t="s">
        <v>521</v>
      </c>
      <c r="B3" s="87"/>
      <c r="C3" s="84" t="s">
        <v>139</v>
      </c>
      <c r="D3" s="84"/>
      <c r="E3" s="84" t="s">
        <v>151</v>
      </c>
      <c r="F3" s="84"/>
      <c r="G3" s="84" t="s">
        <v>530</v>
      </c>
      <c r="H3" s="164" t="s">
        <v>153</v>
      </c>
      <c r="I3" s="164"/>
      <c r="J3" s="84" t="s">
        <v>613</v>
      </c>
      <c r="K3" s="84" t="s">
        <v>840</v>
      </c>
      <c r="L3" s="85">
        <v>4</v>
      </c>
      <c r="M3" s="86">
        <v>387</v>
      </c>
      <c r="N3" s="95">
        <f t="shared" ref="N3:N67" si="0">$L3*$M3</f>
        <v>1548</v>
      </c>
      <c r="O3" s="80" t="s">
        <v>3</v>
      </c>
      <c r="P3" s="51"/>
      <c r="Q3" s="51"/>
      <c r="T3" s="51"/>
      <c r="Y3" s="51"/>
    </row>
    <row r="4" spans="1:32" ht="46.8" x14ac:dyDescent="0.25">
      <c r="A4" s="84" t="s">
        <v>522</v>
      </c>
      <c r="B4" s="84"/>
      <c r="C4" s="84" t="s">
        <v>139</v>
      </c>
      <c r="D4" s="84"/>
      <c r="E4" s="84" t="s">
        <v>151</v>
      </c>
      <c r="F4" s="84"/>
      <c r="G4" s="84" t="s">
        <v>269</v>
      </c>
      <c r="H4" s="164" t="s">
        <v>153</v>
      </c>
      <c r="I4" s="164"/>
      <c r="J4" s="84" t="s">
        <v>614</v>
      </c>
      <c r="K4" s="84" t="s">
        <v>841</v>
      </c>
      <c r="L4" s="85">
        <v>9</v>
      </c>
      <c r="M4" s="86">
        <v>118.73</v>
      </c>
      <c r="N4" s="95">
        <f t="shared" si="0"/>
        <v>1068.57</v>
      </c>
      <c r="O4" s="80" t="s">
        <v>3</v>
      </c>
      <c r="P4" s="51"/>
      <c r="Q4" s="50" t="s">
        <v>77</v>
      </c>
      <c r="R4" s="53" t="s">
        <v>70</v>
      </c>
      <c r="S4" s="53" t="s">
        <v>67</v>
      </c>
      <c r="T4" s="50" t="s">
        <v>78</v>
      </c>
      <c r="U4" s="53" t="s">
        <v>45</v>
      </c>
      <c r="V4" s="53" t="s">
        <v>46</v>
      </c>
      <c r="W4" s="53" t="s">
        <v>94</v>
      </c>
      <c r="X4" s="53" t="s">
        <v>107</v>
      </c>
      <c r="Y4" s="50" t="s">
        <v>80</v>
      </c>
      <c r="Z4" s="50" t="s">
        <v>59</v>
      </c>
      <c r="AA4" s="53" t="s">
        <v>64</v>
      </c>
    </row>
    <row r="5" spans="1:32" ht="46.8" x14ac:dyDescent="0.3">
      <c r="A5" s="87" t="s">
        <v>47</v>
      </c>
      <c r="B5" s="87"/>
      <c r="C5" s="84" t="s">
        <v>47</v>
      </c>
      <c r="D5" s="84"/>
      <c r="E5" s="84" t="s">
        <v>151</v>
      </c>
      <c r="F5" s="84"/>
      <c r="G5" s="84" t="s">
        <v>531</v>
      </c>
      <c r="H5" s="164" t="s">
        <v>153</v>
      </c>
      <c r="I5" s="164"/>
      <c r="J5" s="84" t="s">
        <v>615</v>
      </c>
      <c r="K5" s="84" t="s">
        <v>842</v>
      </c>
      <c r="L5" s="85">
        <v>25</v>
      </c>
      <c r="M5" s="86">
        <v>283.5</v>
      </c>
      <c r="N5" s="95">
        <f t="shared" si="0"/>
        <v>7087.5</v>
      </c>
      <c r="O5" s="80" t="s">
        <v>3</v>
      </c>
      <c r="P5" s="51"/>
      <c r="Q5" s="47" t="s">
        <v>106</v>
      </c>
      <c r="R5" s="49" t="s">
        <v>101</v>
      </c>
      <c r="S5" s="42" t="s">
        <v>68</v>
      </c>
      <c r="T5" s="47" t="s">
        <v>103</v>
      </c>
      <c r="U5" s="48" t="s">
        <v>57</v>
      </c>
      <c r="V5" s="21" t="s">
        <v>85</v>
      </c>
      <c r="W5" s="48" t="s">
        <v>72</v>
      </c>
      <c r="X5" s="57" t="s">
        <v>110</v>
      </c>
      <c r="Y5" s="47" t="s">
        <v>81</v>
      </c>
      <c r="Z5" s="47" t="s">
        <v>72</v>
      </c>
      <c r="AA5" s="55" t="s">
        <v>72</v>
      </c>
    </row>
    <row r="6" spans="1:32" ht="46.8" x14ac:dyDescent="0.3">
      <c r="A6" s="87" t="s">
        <v>47</v>
      </c>
      <c r="B6" s="87"/>
      <c r="C6" s="84" t="s">
        <v>47</v>
      </c>
      <c r="D6" s="84"/>
      <c r="E6" s="84" t="s">
        <v>151</v>
      </c>
      <c r="F6" s="84"/>
      <c r="G6" s="84" t="s">
        <v>531</v>
      </c>
      <c r="H6" s="164" t="s">
        <v>153</v>
      </c>
      <c r="I6" s="164"/>
      <c r="J6" s="84" t="s">
        <v>616</v>
      </c>
      <c r="K6" s="84" t="s">
        <v>843</v>
      </c>
      <c r="L6" s="85">
        <v>31</v>
      </c>
      <c r="M6" s="86">
        <v>316.58</v>
      </c>
      <c r="N6" s="95">
        <f t="shared" si="0"/>
        <v>9813.98</v>
      </c>
      <c r="O6" s="80" t="s">
        <v>3</v>
      </c>
      <c r="P6" s="51"/>
      <c r="Q6" s="47" t="s">
        <v>90</v>
      </c>
      <c r="R6" s="45" t="s">
        <v>95</v>
      </c>
      <c r="S6" s="44" t="s">
        <v>72</v>
      </c>
      <c r="T6" s="47" t="s">
        <v>141</v>
      </c>
      <c r="U6" s="42" t="s">
        <v>99</v>
      </c>
      <c r="V6" s="42" t="s">
        <v>88</v>
      </c>
      <c r="W6" s="42" t="s">
        <v>91</v>
      </c>
      <c r="X6" s="57" t="s">
        <v>111</v>
      </c>
      <c r="Y6" s="47" t="s">
        <v>72</v>
      </c>
      <c r="Z6" s="41" t="s">
        <v>100</v>
      </c>
      <c r="AA6" s="46" t="s">
        <v>47</v>
      </c>
      <c r="AB6" s="21" t="s">
        <v>29</v>
      </c>
      <c r="AC6" s="21" t="s">
        <v>71</v>
      </c>
    </row>
    <row r="7" spans="1:32" ht="46.8" x14ac:dyDescent="0.25">
      <c r="A7" s="84" t="s">
        <v>523</v>
      </c>
      <c r="B7" s="84"/>
      <c r="C7" s="84" t="s">
        <v>139</v>
      </c>
      <c r="D7" s="84"/>
      <c r="E7" s="84" t="s">
        <v>151</v>
      </c>
      <c r="F7" s="84"/>
      <c r="G7" s="84" t="s">
        <v>532</v>
      </c>
      <c r="H7" s="164" t="s">
        <v>153</v>
      </c>
      <c r="I7" s="164"/>
      <c r="J7" s="84" t="s">
        <v>617</v>
      </c>
      <c r="K7" s="84" t="s">
        <v>844</v>
      </c>
      <c r="L7" s="85">
        <v>1</v>
      </c>
      <c r="M7" s="86">
        <v>708.97</v>
      </c>
      <c r="N7" s="95">
        <f t="shared" si="0"/>
        <v>708.97</v>
      </c>
      <c r="O7" s="80" t="s">
        <v>3</v>
      </c>
      <c r="P7" s="51"/>
      <c r="Q7" s="59" t="s">
        <v>72</v>
      </c>
      <c r="R7" s="45" t="s">
        <v>72</v>
      </c>
      <c r="S7" s="42" t="s">
        <v>61</v>
      </c>
      <c r="T7" s="47" t="s">
        <v>72</v>
      </c>
      <c r="U7" s="44" t="s">
        <v>96</v>
      </c>
      <c r="V7" s="42" t="s">
        <v>89</v>
      </c>
      <c r="W7" s="44" t="s">
        <v>92</v>
      </c>
      <c r="X7" s="21" t="s">
        <v>72</v>
      </c>
      <c r="Y7" s="47" t="s">
        <v>83</v>
      </c>
      <c r="Z7" s="41" t="s">
        <v>60</v>
      </c>
      <c r="AA7" s="46" t="s">
        <v>92</v>
      </c>
      <c r="AB7" s="21" t="s">
        <v>59</v>
      </c>
      <c r="AC7" s="21">
        <f>SUMIF(A3:A337,Z4,N3:N337)</f>
        <v>0</v>
      </c>
      <c r="AE7" s="21" t="s">
        <v>119</v>
      </c>
      <c r="AF7" s="21">
        <f>AC14+AC15</f>
        <v>0</v>
      </c>
    </row>
    <row r="8" spans="1:32" ht="15" customHeight="1" x14ac:dyDescent="0.25">
      <c r="A8" s="84" t="s">
        <v>523</v>
      </c>
      <c r="B8" s="84"/>
      <c r="C8" s="84" t="s">
        <v>139</v>
      </c>
      <c r="D8" s="84"/>
      <c r="E8" s="84" t="s">
        <v>151</v>
      </c>
      <c r="F8" s="84"/>
      <c r="G8" s="84" t="s">
        <v>533</v>
      </c>
      <c r="H8" s="164" t="s">
        <v>153</v>
      </c>
      <c r="I8" s="164"/>
      <c r="J8" s="84" t="s">
        <v>618</v>
      </c>
      <c r="K8" s="84" t="s">
        <v>845</v>
      </c>
      <c r="L8" s="85">
        <v>1</v>
      </c>
      <c r="M8" s="86">
        <v>1554.76</v>
      </c>
      <c r="N8" s="95">
        <f t="shared" si="0"/>
        <v>1554.76</v>
      </c>
      <c r="O8" s="80" t="s">
        <v>3</v>
      </c>
      <c r="P8" s="51"/>
      <c r="Q8" s="59" t="s">
        <v>47</v>
      </c>
      <c r="R8" s="46" t="s">
        <v>47</v>
      </c>
      <c r="S8" s="44" t="s">
        <v>47</v>
      </c>
      <c r="T8" s="47" t="s">
        <v>102</v>
      </c>
      <c r="U8" s="42" t="s">
        <v>72</v>
      </c>
      <c r="V8" s="42" t="s">
        <v>90</v>
      </c>
      <c r="W8" s="42" t="s">
        <v>47</v>
      </c>
      <c r="X8" s="48" t="s">
        <v>109</v>
      </c>
      <c r="Y8" s="47" t="s">
        <v>47</v>
      </c>
      <c r="Z8" s="43" t="s">
        <v>61</v>
      </c>
      <c r="AA8" s="45" t="s">
        <v>66</v>
      </c>
      <c r="AB8" s="21" t="s">
        <v>67</v>
      </c>
      <c r="AC8" s="21">
        <f>SUMIF(A3:A338,S4,N3:N338)</f>
        <v>0</v>
      </c>
      <c r="AE8" s="21" t="s">
        <v>120</v>
      </c>
      <c r="AF8" s="21">
        <f>AC7+AC13</f>
        <v>0</v>
      </c>
    </row>
    <row r="9" spans="1:32" ht="46.8" x14ac:dyDescent="0.25">
      <c r="A9" s="84" t="s">
        <v>523</v>
      </c>
      <c r="B9" s="84"/>
      <c r="C9" s="84" t="s">
        <v>139</v>
      </c>
      <c r="D9" s="84"/>
      <c r="E9" s="84" t="s">
        <v>151</v>
      </c>
      <c r="F9" s="84"/>
      <c r="G9" s="84" t="s">
        <v>534</v>
      </c>
      <c r="H9" s="164" t="s">
        <v>153</v>
      </c>
      <c r="I9" s="164"/>
      <c r="J9" s="84" t="s">
        <v>619</v>
      </c>
      <c r="K9" s="84" t="s">
        <v>846</v>
      </c>
      <c r="L9" s="85">
        <v>1</v>
      </c>
      <c r="M9" s="86">
        <v>44.15</v>
      </c>
      <c r="N9" s="95">
        <f t="shared" si="0"/>
        <v>44.15</v>
      </c>
      <c r="O9" s="80" t="s">
        <v>3</v>
      </c>
      <c r="P9" s="51"/>
      <c r="Q9" s="47" t="s">
        <v>105</v>
      </c>
      <c r="R9" s="46" t="s">
        <v>7</v>
      </c>
      <c r="S9" s="42"/>
      <c r="T9" s="47" t="s">
        <v>138</v>
      </c>
      <c r="U9" s="44" t="s">
        <v>97</v>
      </c>
      <c r="V9" s="42" t="s">
        <v>74</v>
      </c>
      <c r="W9" s="42" t="s">
        <v>93</v>
      </c>
      <c r="X9" s="48" t="s">
        <v>47</v>
      </c>
      <c r="Y9" s="47" t="s">
        <v>82</v>
      </c>
      <c r="Z9" s="43" t="s">
        <v>62</v>
      </c>
      <c r="AA9" s="45" t="s">
        <v>65</v>
      </c>
      <c r="AB9" s="21" t="s">
        <v>53</v>
      </c>
      <c r="AC9" s="21">
        <f>SUMIF(A3:A339,U4,N3:N339)</f>
        <v>0</v>
      </c>
    </row>
    <row r="10" spans="1:32" ht="46.8" x14ac:dyDescent="0.25">
      <c r="A10" s="84" t="s">
        <v>524</v>
      </c>
      <c r="B10" s="84"/>
      <c r="C10" s="84" t="s">
        <v>139</v>
      </c>
      <c r="D10" s="84"/>
      <c r="E10" s="84" t="s">
        <v>151</v>
      </c>
      <c r="F10" s="84"/>
      <c r="G10" s="84" t="s">
        <v>535</v>
      </c>
      <c r="H10" s="164" t="s">
        <v>153</v>
      </c>
      <c r="I10" s="164"/>
      <c r="J10" s="84" t="s">
        <v>620</v>
      </c>
      <c r="K10" s="84" t="s">
        <v>847</v>
      </c>
      <c r="L10" s="85">
        <v>30</v>
      </c>
      <c r="M10" s="86">
        <v>11.84</v>
      </c>
      <c r="N10" s="95">
        <f t="shared" si="0"/>
        <v>355.2</v>
      </c>
      <c r="O10" s="80" t="s">
        <v>3</v>
      </c>
      <c r="P10" s="51"/>
      <c r="Q10" s="48" t="s">
        <v>104</v>
      </c>
      <c r="R10" s="57" t="s">
        <v>82</v>
      </c>
      <c r="T10" s="51"/>
      <c r="U10" s="42" t="s">
        <v>98</v>
      </c>
      <c r="V10" s="21" t="s">
        <v>72</v>
      </c>
      <c r="W10" s="44" t="s">
        <v>137</v>
      </c>
      <c r="X10" s="48" t="s">
        <v>82</v>
      </c>
      <c r="Y10" s="51"/>
      <c r="Z10" s="41" t="s">
        <v>82</v>
      </c>
      <c r="AA10" s="48" t="s">
        <v>75</v>
      </c>
      <c r="AB10" s="21" t="s">
        <v>58</v>
      </c>
      <c r="AC10" s="21">
        <f>SUMIF(A3:A340,V4,N3:N340)</f>
        <v>0</v>
      </c>
    </row>
    <row r="11" spans="1:32" ht="46.8" x14ac:dyDescent="0.25">
      <c r="A11" s="84" t="s">
        <v>524</v>
      </c>
      <c r="B11" s="84"/>
      <c r="C11" s="84" t="s">
        <v>139</v>
      </c>
      <c r="D11" s="84"/>
      <c r="E11" s="84" t="s">
        <v>151</v>
      </c>
      <c r="F11" s="84"/>
      <c r="G11" s="84" t="s">
        <v>535</v>
      </c>
      <c r="H11" s="164" t="s">
        <v>153</v>
      </c>
      <c r="I11" s="164"/>
      <c r="J11" s="84" t="s">
        <v>621</v>
      </c>
      <c r="K11" s="84" t="s">
        <v>848</v>
      </c>
      <c r="L11" s="85">
        <v>20</v>
      </c>
      <c r="M11" s="86">
        <v>8.1199999999999992</v>
      </c>
      <c r="N11" s="95">
        <f t="shared" si="0"/>
        <v>162.39999999999998</v>
      </c>
      <c r="O11" s="80" t="s">
        <v>3</v>
      </c>
      <c r="P11" s="51"/>
      <c r="Q11" s="51"/>
      <c r="T11" s="51"/>
      <c r="V11" s="57" t="s">
        <v>87</v>
      </c>
      <c r="X11" s="48" t="s">
        <v>108</v>
      </c>
      <c r="Y11" s="51"/>
      <c r="AB11" s="21" t="s">
        <v>69</v>
      </c>
      <c r="AC11" s="21">
        <f>SUMIF(A3:A341,W4,N3:N341)</f>
        <v>0</v>
      </c>
    </row>
    <row r="12" spans="1:32" ht="46.8" x14ac:dyDescent="0.25">
      <c r="A12" s="84" t="s">
        <v>524</v>
      </c>
      <c r="B12" s="84"/>
      <c r="C12" s="84" t="s">
        <v>139</v>
      </c>
      <c r="D12" s="84"/>
      <c r="E12" s="84" t="s">
        <v>151</v>
      </c>
      <c r="F12" s="84"/>
      <c r="G12" s="84" t="s">
        <v>536</v>
      </c>
      <c r="H12" s="164" t="s">
        <v>153</v>
      </c>
      <c r="I12" s="164"/>
      <c r="J12" s="84" t="s">
        <v>622</v>
      </c>
      <c r="K12" s="84" t="s">
        <v>849</v>
      </c>
      <c r="L12" s="85">
        <v>12</v>
      </c>
      <c r="M12" s="86">
        <v>2.27</v>
      </c>
      <c r="N12" s="95">
        <f t="shared" si="0"/>
        <v>27.240000000000002</v>
      </c>
      <c r="O12" s="80" t="s">
        <v>3</v>
      </c>
      <c r="P12" s="51"/>
      <c r="Q12" s="51"/>
      <c r="T12" s="51"/>
      <c r="V12" s="57" t="s">
        <v>86</v>
      </c>
      <c r="Y12" s="51"/>
      <c r="AB12" s="21" t="s">
        <v>64</v>
      </c>
      <c r="AC12" s="21">
        <f>SUMIF(A3:A342,AA4,N3:N342)</f>
        <v>0</v>
      </c>
    </row>
    <row r="13" spans="1:32" ht="46.8" x14ac:dyDescent="0.25">
      <c r="A13" s="84" t="s">
        <v>524</v>
      </c>
      <c r="B13" s="84"/>
      <c r="C13" s="84" t="s">
        <v>139</v>
      </c>
      <c r="D13" s="84"/>
      <c r="E13" s="84" t="s">
        <v>151</v>
      </c>
      <c r="F13" s="84"/>
      <c r="G13" s="84" t="s">
        <v>536</v>
      </c>
      <c r="H13" s="164" t="s">
        <v>153</v>
      </c>
      <c r="I13" s="164"/>
      <c r="J13" s="84" t="s">
        <v>623</v>
      </c>
      <c r="K13" s="84" t="s">
        <v>850</v>
      </c>
      <c r="L13" s="85">
        <v>12</v>
      </c>
      <c r="M13" s="86">
        <v>2.23</v>
      </c>
      <c r="N13" s="95">
        <f t="shared" si="0"/>
        <v>26.759999999999998</v>
      </c>
      <c r="O13" s="80" t="s">
        <v>3</v>
      </c>
      <c r="P13" s="51"/>
      <c r="Q13" s="51"/>
      <c r="T13" s="51"/>
      <c r="Y13" s="51"/>
      <c r="AB13" s="21" t="s">
        <v>70</v>
      </c>
      <c r="AC13" s="21">
        <f>SUMIF(A3:A343,R4,N3:N343)</f>
        <v>0</v>
      </c>
    </row>
    <row r="14" spans="1:32" ht="46.8" x14ac:dyDescent="0.25">
      <c r="A14" s="84" t="s">
        <v>524</v>
      </c>
      <c r="B14" s="84"/>
      <c r="C14" s="84" t="s">
        <v>139</v>
      </c>
      <c r="D14" s="84"/>
      <c r="E14" s="84" t="s">
        <v>151</v>
      </c>
      <c r="F14" s="84"/>
      <c r="G14" s="84" t="s">
        <v>537</v>
      </c>
      <c r="H14" s="164" t="s">
        <v>153</v>
      </c>
      <c r="I14" s="164"/>
      <c r="J14" s="84" t="s">
        <v>624</v>
      </c>
      <c r="K14" s="84" t="s">
        <v>851</v>
      </c>
      <c r="L14" s="85">
        <v>12</v>
      </c>
      <c r="M14" s="86">
        <v>5.37</v>
      </c>
      <c r="N14" s="95">
        <f t="shared" si="0"/>
        <v>64.44</v>
      </c>
      <c r="O14" s="80" t="s">
        <v>3</v>
      </c>
      <c r="P14" s="51"/>
      <c r="Q14" s="51"/>
      <c r="T14" s="51"/>
      <c r="Y14" s="51"/>
      <c r="AB14" s="21" t="s">
        <v>63</v>
      </c>
      <c r="AC14" s="21">
        <f>SUMIF(A3:A337,#REF!,N3:N337)</f>
        <v>0</v>
      </c>
    </row>
    <row r="15" spans="1:32" ht="46.8" x14ac:dyDescent="0.25">
      <c r="A15" s="84" t="s">
        <v>524</v>
      </c>
      <c r="B15" s="84"/>
      <c r="C15" s="84" t="s">
        <v>139</v>
      </c>
      <c r="D15" s="84"/>
      <c r="E15" s="84" t="s">
        <v>151</v>
      </c>
      <c r="F15" s="84"/>
      <c r="G15" s="84" t="s">
        <v>536</v>
      </c>
      <c r="H15" s="164" t="s">
        <v>153</v>
      </c>
      <c r="I15" s="164"/>
      <c r="J15" s="84" t="s">
        <v>625</v>
      </c>
      <c r="K15" s="84" t="s">
        <v>852</v>
      </c>
      <c r="L15" s="85">
        <v>12</v>
      </c>
      <c r="M15" s="86">
        <v>6.3</v>
      </c>
      <c r="N15" s="95">
        <f t="shared" si="0"/>
        <v>75.599999999999994</v>
      </c>
      <c r="O15" s="80" t="s">
        <v>3</v>
      </c>
      <c r="P15" s="51"/>
      <c r="Q15" s="51"/>
      <c r="T15" s="51"/>
      <c r="Y15" s="51"/>
      <c r="AB15" s="21" t="s">
        <v>107</v>
      </c>
      <c r="AC15" s="21">
        <f>SUMIF(A3:A338,X4,N3:N338)</f>
        <v>0</v>
      </c>
    </row>
    <row r="16" spans="1:32" ht="46.8" x14ac:dyDescent="0.25">
      <c r="A16" s="84" t="s">
        <v>524</v>
      </c>
      <c r="B16" s="84"/>
      <c r="C16" s="84" t="s">
        <v>139</v>
      </c>
      <c r="D16" s="84"/>
      <c r="E16" s="84" t="s">
        <v>151</v>
      </c>
      <c r="F16" s="84"/>
      <c r="G16" s="84" t="s">
        <v>538</v>
      </c>
      <c r="H16" s="164" t="s">
        <v>153</v>
      </c>
      <c r="I16" s="164"/>
      <c r="J16" s="84" t="s">
        <v>626</v>
      </c>
      <c r="K16" s="84" t="s">
        <v>853</v>
      </c>
      <c r="L16" s="85">
        <v>12</v>
      </c>
      <c r="M16" s="86">
        <v>199.53</v>
      </c>
      <c r="N16" s="95">
        <f t="shared" si="0"/>
        <v>2394.36</v>
      </c>
      <c r="O16" s="80" t="s">
        <v>3</v>
      </c>
      <c r="P16" s="51"/>
      <c r="Q16" s="51"/>
      <c r="T16" s="51"/>
      <c r="Y16" s="51"/>
      <c r="AB16" s="21" t="s">
        <v>77</v>
      </c>
      <c r="AC16" s="21">
        <f>SUMIF(A3:A339,Q4,N3:N339)</f>
        <v>0</v>
      </c>
    </row>
    <row r="17" spans="1:29" ht="46.8" x14ac:dyDescent="0.25">
      <c r="A17" s="84" t="s">
        <v>524</v>
      </c>
      <c r="B17" s="84"/>
      <c r="C17" s="84" t="s">
        <v>139</v>
      </c>
      <c r="D17" s="84"/>
      <c r="E17" s="84" t="s">
        <v>151</v>
      </c>
      <c r="F17" s="84"/>
      <c r="G17" s="84" t="s">
        <v>538</v>
      </c>
      <c r="H17" s="164" t="s">
        <v>153</v>
      </c>
      <c r="I17" s="164"/>
      <c r="J17" s="84" t="s">
        <v>627</v>
      </c>
      <c r="K17" s="84" t="s">
        <v>854</v>
      </c>
      <c r="L17" s="85">
        <v>10</v>
      </c>
      <c r="M17" s="86">
        <v>14.56</v>
      </c>
      <c r="N17" s="95">
        <f t="shared" si="0"/>
        <v>145.6</v>
      </c>
      <c r="O17" s="80" t="s">
        <v>3</v>
      </c>
      <c r="P17" s="51"/>
      <c r="Q17" s="51"/>
      <c r="T17" s="51"/>
      <c r="Y17" s="51"/>
      <c r="AB17" s="21" t="s">
        <v>78</v>
      </c>
      <c r="AC17" s="21">
        <f>SUMIF(A3:A340,T4,N3:N340)</f>
        <v>0</v>
      </c>
    </row>
    <row r="18" spans="1:29" ht="46.8" x14ac:dyDescent="0.25">
      <c r="A18" s="84" t="s">
        <v>524</v>
      </c>
      <c r="B18" s="84"/>
      <c r="C18" s="84" t="s">
        <v>139</v>
      </c>
      <c r="D18" s="84"/>
      <c r="E18" s="84" t="s">
        <v>151</v>
      </c>
      <c r="F18" s="84"/>
      <c r="G18" s="84" t="s">
        <v>538</v>
      </c>
      <c r="H18" s="164" t="s">
        <v>153</v>
      </c>
      <c r="I18" s="164"/>
      <c r="J18" s="84" t="s">
        <v>628</v>
      </c>
      <c r="K18" s="84" t="s">
        <v>855</v>
      </c>
      <c r="L18" s="85">
        <v>10</v>
      </c>
      <c r="M18" s="86">
        <v>6.3</v>
      </c>
      <c r="N18" s="95">
        <f t="shared" si="0"/>
        <v>63</v>
      </c>
      <c r="O18" s="80" t="s">
        <v>3</v>
      </c>
      <c r="P18" s="51"/>
      <c r="Q18" s="51"/>
      <c r="T18" s="51"/>
      <c r="Y18" s="51"/>
      <c r="AB18" s="21" t="s">
        <v>80</v>
      </c>
      <c r="AC18" s="21">
        <f>SUMIF(A3:A341,Y4,N3:N341)</f>
        <v>0</v>
      </c>
    </row>
    <row r="19" spans="1:29" ht="46.8" x14ac:dyDescent="0.25">
      <c r="A19" s="84" t="s">
        <v>524</v>
      </c>
      <c r="B19" s="84"/>
      <c r="C19" s="84" t="s">
        <v>139</v>
      </c>
      <c r="D19" s="84"/>
      <c r="E19" s="84" t="s">
        <v>151</v>
      </c>
      <c r="F19" s="84"/>
      <c r="G19" s="84" t="s">
        <v>538</v>
      </c>
      <c r="H19" s="164" t="s">
        <v>153</v>
      </c>
      <c r="I19" s="164"/>
      <c r="J19" s="84" t="s">
        <v>629</v>
      </c>
      <c r="K19" s="84" t="s">
        <v>856</v>
      </c>
      <c r="L19" s="85">
        <v>10</v>
      </c>
      <c r="M19" s="86">
        <v>9</v>
      </c>
      <c r="N19" s="95">
        <f t="shared" si="0"/>
        <v>90</v>
      </c>
      <c r="O19" s="80" t="s">
        <v>3</v>
      </c>
      <c r="P19" s="51"/>
      <c r="Q19" s="51"/>
      <c r="T19" s="51"/>
      <c r="Y19" s="51"/>
    </row>
    <row r="20" spans="1:29" ht="46.8" x14ac:dyDescent="0.25">
      <c r="A20" s="84" t="s">
        <v>524</v>
      </c>
      <c r="B20" s="84"/>
      <c r="C20" s="84" t="s">
        <v>139</v>
      </c>
      <c r="D20" s="84"/>
      <c r="E20" s="84" t="s">
        <v>151</v>
      </c>
      <c r="F20" s="84"/>
      <c r="G20" s="84" t="s">
        <v>538</v>
      </c>
      <c r="H20" s="164" t="s">
        <v>153</v>
      </c>
      <c r="I20" s="164"/>
      <c r="J20" s="84" t="s">
        <v>630</v>
      </c>
      <c r="K20" s="84" t="s">
        <v>857</v>
      </c>
      <c r="L20" s="85">
        <v>8</v>
      </c>
      <c r="M20" s="86">
        <v>25.12</v>
      </c>
      <c r="N20" s="95">
        <f t="shared" si="0"/>
        <v>200.96</v>
      </c>
      <c r="O20" s="80" t="s">
        <v>3</v>
      </c>
      <c r="P20" s="51"/>
      <c r="Q20" s="51"/>
      <c r="T20" s="51"/>
      <c r="Y20" s="51"/>
    </row>
    <row r="21" spans="1:29" ht="46.8" x14ac:dyDescent="0.25">
      <c r="A21" s="84" t="s">
        <v>524</v>
      </c>
      <c r="B21" s="84"/>
      <c r="C21" s="84" t="s">
        <v>139</v>
      </c>
      <c r="D21" s="84"/>
      <c r="E21" s="84" t="s">
        <v>151</v>
      </c>
      <c r="F21" s="84"/>
      <c r="G21" s="84" t="s">
        <v>538</v>
      </c>
      <c r="H21" s="164" t="s">
        <v>153</v>
      </c>
      <c r="I21" s="164"/>
      <c r="J21" s="84" t="s">
        <v>631</v>
      </c>
      <c r="K21" s="84" t="s">
        <v>858</v>
      </c>
      <c r="L21" s="85">
        <v>8</v>
      </c>
      <c r="M21" s="86">
        <v>15.69</v>
      </c>
      <c r="N21" s="95">
        <f t="shared" si="0"/>
        <v>125.52</v>
      </c>
      <c r="O21" s="80" t="s">
        <v>3</v>
      </c>
      <c r="P21" s="51"/>
      <c r="Q21" s="51"/>
      <c r="T21" s="51"/>
      <c r="Y21" s="51"/>
    </row>
    <row r="22" spans="1:29" ht="46.8" x14ac:dyDescent="0.25">
      <c r="A22" s="84" t="s">
        <v>524</v>
      </c>
      <c r="B22" s="84"/>
      <c r="C22" s="84" t="s">
        <v>139</v>
      </c>
      <c r="D22" s="84"/>
      <c r="E22" s="84" t="s">
        <v>151</v>
      </c>
      <c r="F22" s="84"/>
      <c r="G22" s="84" t="s">
        <v>538</v>
      </c>
      <c r="H22" s="164" t="s">
        <v>153</v>
      </c>
      <c r="I22" s="164"/>
      <c r="J22" s="84" t="s">
        <v>632</v>
      </c>
      <c r="K22" s="84" t="s">
        <v>859</v>
      </c>
      <c r="L22" s="85">
        <v>6</v>
      </c>
      <c r="M22" s="86">
        <v>26.44</v>
      </c>
      <c r="N22" s="95">
        <f t="shared" si="0"/>
        <v>158.64000000000001</v>
      </c>
      <c r="O22" s="80" t="s">
        <v>3</v>
      </c>
      <c r="P22" s="51"/>
      <c r="Q22" s="51"/>
      <c r="T22" s="51"/>
      <c r="Y22" s="51"/>
    </row>
    <row r="23" spans="1:29" ht="46.8" x14ac:dyDescent="0.25">
      <c r="A23" s="84" t="s">
        <v>524</v>
      </c>
      <c r="B23" s="84"/>
      <c r="C23" s="84" t="s">
        <v>139</v>
      </c>
      <c r="D23" s="84"/>
      <c r="E23" s="84" t="s">
        <v>151</v>
      </c>
      <c r="F23" s="84"/>
      <c r="G23" s="84" t="s">
        <v>538</v>
      </c>
      <c r="H23" s="164" t="s">
        <v>153</v>
      </c>
      <c r="I23" s="164"/>
      <c r="J23" s="84" t="s">
        <v>633</v>
      </c>
      <c r="K23" s="84" t="s">
        <v>860</v>
      </c>
      <c r="L23" s="85">
        <v>6</v>
      </c>
      <c r="M23" s="86">
        <v>33.28</v>
      </c>
      <c r="N23" s="95">
        <f t="shared" si="0"/>
        <v>199.68</v>
      </c>
      <c r="O23" s="80" t="s">
        <v>3</v>
      </c>
      <c r="P23" s="51"/>
      <c r="Q23" s="51"/>
      <c r="T23" s="51"/>
      <c r="Y23" s="51"/>
    </row>
    <row r="24" spans="1:29" ht="46.8" x14ac:dyDescent="0.25">
      <c r="A24" s="84" t="s">
        <v>524</v>
      </c>
      <c r="B24" s="84"/>
      <c r="C24" s="84" t="s">
        <v>139</v>
      </c>
      <c r="D24" s="84"/>
      <c r="E24" s="84" t="s">
        <v>151</v>
      </c>
      <c r="F24" s="84"/>
      <c r="G24" s="84" t="s">
        <v>536</v>
      </c>
      <c r="H24" s="164" t="s">
        <v>153</v>
      </c>
      <c r="I24" s="164"/>
      <c r="J24" s="84" t="s">
        <v>634</v>
      </c>
      <c r="K24" s="84" t="s">
        <v>861</v>
      </c>
      <c r="L24" s="85">
        <v>6</v>
      </c>
      <c r="M24" s="86">
        <v>2.39</v>
      </c>
      <c r="N24" s="95">
        <f t="shared" si="0"/>
        <v>14.34</v>
      </c>
      <c r="O24" s="80" t="s">
        <v>3</v>
      </c>
      <c r="P24" s="51"/>
      <c r="Q24" s="51"/>
      <c r="T24" s="51"/>
      <c r="Y24" s="51"/>
    </row>
    <row r="25" spans="1:29" ht="46.8" x14ac:dyDescent="0.25">
      <c r="A25" s="84" t="s">
        <v>524</v>
      </c>
      <c r="B25" s="84"/>
      <c r="C25" s="84" t="s">
        <v>139</v>
      </c>
      <c r="D25" s="84"/>
      <c r="E25" s="84" t="s">
        <v>151</v>
      </c>
      <c r="F25" s="84"/>
      <c r="G25" s="84" t="s">
        <v>536</v>
      </c>
      <c r="H25" s="164" t="s">
        <v>153</v>
      </c>
      <c r="I25" s="164"/>
      <c r="J25" s="84" t="s">
        <v>635</v>
      </c>
      <c r="K25" s="84" t="s">
        <v>862</v>
      </c>
      <c r="L25" s="85">
        <v>6</v>
      </c>
      <c r="M25" s="86">
        <v>2.2000000000000002</v>
      </c>
      <c r="N25" s="95">
        <f t="shared" si="0"/>
        <v>13.200000000000001</v>
      </c>
      <c r="O25" s="80" t="s">
        <v>3</v>
      </c>
      <c r="P25" s="51"/>
      <c r="Q25" s="51"/>
      <c r="T25" s="51"/>
      <c r="Y25" s="51"/>
    </row>
    <row r="26" spans="1:29" ht="46.8" x14ac:dyDescent="0.25">
      <c r="A26" s="84" t="s">
        <v>524</v>
      </c>
      <c r="B26" s="84"/>
      <c r="C26" s="84" t="s">
        <v>139</v>
      </c>
      <c r="D26" s="84"/>
      <c r="E26" s="84" t="s">
        <v>151</v>
      </c>
      <c r="F26" s="84"/>
      <c r="G26" s="84" t="s">
        <v>539</v>
      </c>
      <c r="H26" s="164" t="s">
        <v>153</v>
      </c>
      <c r="I26" s="164"/>
      <c r="J26" s="84" t="s">
        <v>636</v>
      </c>
      <c r="K26" s="84" t="s">
        <v>863</v>
      </c>
      <c r="L26" s="85">
        <v>6</v>
      </c>
      <c r="M26" s="86">
        <v>7.6</v>
      </c>
      <c r="N26" s="95">
        <f t="shared" si="0"/>
        <v>45.599999999999994</v>
      </c>
      <c r="O26" s="80" t="s">
        <v>3</v>
      </c>
      <c r="P26" s="51"/>
      <c r="Q26" s="51"/>
      <c r="T26" s="51"/>
      <c r="Y26" s="51"/>
    </row>
    <row r="27" spans="1:29" ht="46.8" x14ac:dyDescent="0.25">
      <c r="A27" s="84" t="s">
        <v>524</v>
      </c>
      <c r="B27" s="84"/>
      <c r="C27" s="84" t="s">
        <v>139</v>
      </c>
      <c r="D27" s="84"/>
      <c r="E27" s="84" t="s">
        <v>151</v>
      </c>
      <c r="F27" s="84"/>
      <c r="G27" s="84" t="s">
        <v>540</v>
      </c>
      <c r="H27" s="164" t="s">
        <v>153</v>
      </c>
      <c r="I27" s="164"/>
      <c r="J27" s="84" t="s">
        <v>637</v>
      </c>
      <c r="K27" s="84" t="s">
        <v>864</v>
      </c>
      <c r="L27" s="85">
        <v>2</v>
      </c>
      <c r="M27" s="86">
        <v>12.4</v>
      </c>
      <c r="N27" s="95">
        <f t="shared" si="0"/>
        <v>24.8</v>
      </c>
      <c r="O27" s="80" t="s">
        <v>3</v>
      </c>
      <c r="P27" s="51"/>
      <c r="Q27" s="51"/>
      <c r="T27" s="51"/>
      <c r="Y27" s="51"/>
    </row>
    <row r="28" spans="1:29" ht="46.8" x14ac:dyDescent="0.25">
      <c r="A28" s="84" t="s">
        <v>524</v>
      </c>
      <c r="B28" s="84"/>
      <c r="C28" s="84" t="s">
        <v>139</v>
      </c>
      <c r="D28" s="84"/>
      <c r="E28" s="84" t="s">
        <v>151</v>
      </c>
      <c r="F28" s="84"/>
      <c r="G28" s="84" t="s">
        <v>538</v>
      </c>
      <c r="H28" s="164" t="s">
        <v>153</v>
      </c>
      <c r="I28" s="164"/>
      <c r="J28" s="84" t="s">
        <v>638</v>
      </c>
      <c r="K28" s="84" t="s">
        <v>865</v>
      </c>
      <c r="L28" s="85">
        <v>4</v>
      </c>
      <c r="M28" s="86">
        <v>40.85</v>
      </c>
      <c r="N28" s="95">
        <f t="shared" si="0"/>
        <v>163.4</v>
      </c>
      <c r="O28" s="80" t="s">
        <v>3</v>
      </c>
      <c r="P28" s="51"/>
      <c r="Q28" s="51"/>
      <c r="T28" s="51"/>
      <c r="Y28" s="51"/>
    </row>
    <row r="29" spans="1:29" ht="46.8" x14ac:dyDescent="0.25">
      <c r="A29" s="84" t="s">
        <v>524</v>
      </c>
      <c r="B29" s="84"/>
      <c r="C29" s="84" t="s">
        <v>139</v>
      </c>
      <c r="D29" s="84"/>
      <c r="E29" s="84" t="s">
        <v>151</v>
      </c>
      <c r="F29" s="84"/>
      <c r="G29" s="84" t="s">
        <v>538</v>
      </c>
      <c r="H29" s="164" t="s">
        <v>153</v>
      </c>
      <c r="I29" s="164"/>
      <c r="J29" s="84" t="s">
        <v>639</v>
      </c>
      <c r="K29" s="84" t="s">
        <v>866</v>
      </c>
      <c r="L29" s="85">
        <v>4</v>
      </c>
      <c r="M29" s="86">
        <v>51.25</v>
      </c>
      <c r="N29" s="95">
        <f t="shared" si="0"/>
        <v>205</v>
      </c>
      <c r="O29" s="80" t="s">
        <v>3</v>
      </c>
      <c r="P29" s="51"/>
      <c r="Q29" s="51"/>
      <c r="T29" s="51"/>
      <c r="Y29" s="51"/>
    </row>
    <row r="30" spans="1:29" ht="46.8" x14ac:dyDescent="0.25">
      <c r="A30" s="84" t="s">
        <v>524</v>
      </c>
      <c r="B30" s="84"/>
      <c r="C30" s="84" t="s">
        <v>139</v>
      </c>
      <c r="D30" s="84"/>
      <c r="E30" s="84" t="s">
        <v>151</v>
      </c>
      <c r="F30" s="84"/>
      <c r="G30" s="84" t="s">
        <v>538</v>
      </c>
      <c r="H30" s="164" t="s">
        <v>153</v>
      </c>
      <c r="I30" s="164"/>
      <c r="J30" s="84" t="s">
        <v>640</v>
      </c>
      <c r="K30" s="84" t="s">
        <v>867</v>
      </c>
      <c r="L30" s="85">
        <v>4</v>
      </c>
      <c r="M30" s="86">
        <v>163.25</v>
      </c>
      <c r="N30" s="95">
        <f t="shared" si="0"/>
        <v>653</v>
      </c>
      <c r="O30" s="80" t="s">
        <v>3</v>
      </c>
      <c r="P30" s="51"/>
      <c r="Q30" s="51"/>
      <c r="T30" s="51"/>
      <c r="Y30" s="51"/>
    </row>
    <row r="31" spans="1:29" ht="46.8" x14ac:dyDescent="0.25">
      <c r="A31" s="84" t="s">
        <v>524</v>
      </c>
      <c r="B31" s="84"/>
      <c r="C31" s="84" t="s">
        <v>139</v>
      </c>
      <c r="D31" s="84"/>
      <c r="E31" s="84" t="s">
        <v>151</v>
      </c>
      <c r="F31" s="84"/>
      <c r="G31" s="84" t="s">
        <v>541</v>
      </c>
      <c r="H31" s="164" t="s">
        <v>153</v>
      </c>
      <c r="I31" s="164"/>
      <c r="J31" s="84" t="s">
        <v>641</v>
      </c>
      <c r="K31" s="84" t="s">
        <v>868</v>
      </c>
      <c r="L31" s="85">
        <v>2</v>
      </c>
      <c r="M31" s="86">
        <v>5.22</v>
      </c>
      <c r="N31" s="95">
        <f t="shared" si="0"/>
        <v>10.44</v>
      </c>
      <c r="O31" s="80" t="s">
        <v>3</v>
      </c>
      <c r="P31" s="51"/>
      <c r="Q31" s="51"/>
      <c r="T31" s="51"/>
      <c r="Y31" s="51"/>
    </row>
    <row r="32" spans="1:29" ht="46.8" x14ac:dyDescent="0.25">
      <c r="A32" s="84" t="s">
        <v>524</v>
      </c>
      <c r="B32" s="84"/>
      <c r="C32" s="84" t="s">
        <v>139</v>
      </c>
      <c r="D32" s="84"/>
      <c r="E32" s="84" t="s">
        <v>151</v>
      </c>
      <c r="F32" s="84"/>
      <c r="G32" s="84" t="s">
        <v>541</v>
      </c>
      <c r="H32" s="164" t="s">
        <v>153</v>
      </c>
      <c r="I32" s="164"/>
      <c r="J32" s="84" t="s">
        <v>642</v>
      </c>
      <c r="K32" s="84" t="s">
        <v>869</v>
      </c>
      <c r="L32" s="85">
        <v>2</v>
      </c>
      <c r="M32" s="86">
        <v>6.76</v>
      </c>
      <c r="N32" s="95">
        <f t="shared" si="0"/>
        <v>13.52</v>
      </c>
      <c r="O32" s="80" t="s">
        <v>3</v>
      </c>
      <c r="P32" s="51"/>
      <c r="Q32" s="51"/>
      <c r="T32" s="51"/>
      <c r="Y32" s="51"/>
    </row>
    <row r="33" spans="1:25" ht="46.8" x14ac:dyDescent="0.25">
      <c r="A33" s="84" t="s">
        <v>524</v>
      </c>
      <c r="B33" s="84"/>
      <c r="C33" s="84" t="s">
        <v>139</v>
      </c>
      <c r="D33" s="84"/>
      <c r="E33" s="84" t="s">
        <v>151</v>
      </c>
      <c r="F33" s="84"/>
      <c r="G33" s="84" t="s">
        <v>542</v>
      </c>
      <c r="H33" s="164" t="s">
        <v>153</v>
      </c>
      <c r="I33" s="164"/>
      <c r="J33" s="84" t="s">
        <v>643</v>
      </c>
      <c r="K33" s="84" t="s">
        <v>870</v>
      </c>
      <c r="L33" s="85">
        <v>3</v>
      </c>
      <c r="M33" s="86">
        <v>106.25</v>
      </c>
      <c r="N33" s="95">
        <f t="shared" si="0"/>
        <v>318.75</v>
      </c>
      <c r="O33" s="80" t="s">
        <v>3</v>
      </c>
      <c r="P33" s="51"/>
      <c r="Q33" s="51"/>
      <c r="T33" s="51"/>
      <c r="Y33" s="51"/>
    </row>
    <row r="34" spans="1:25" ht="46.8" x14ac:dyDescent="0.25">
      <c r="A34" s="84" t="s">
        <v>524</v>
      </c>
      <c r="B34" s="84"/>
      <c r="C34" s="84" t="s">
        <v>139</v>
      </c>
      <c r="D34" s="84"/>
      <c r="E34" s="84" t="s">
        <v>151</v>
      </c>
      <c r="F34" s="84"/>
      <c r="G34" s="84" t="s">
        <v>543</v>
      </c>
      <c r="H34" s="164" t="s">
        <v>153</v>
      </c>
      <c r="I34" s="164"/>
      <c r="J34" s="84" t="s">
        <v>644</v>
      </c>
      <c r="K34" s="84" t="s">
        <v>871</v>
      </c>
      <c r="L34" s="85">
        <v>2</v>
      </c>
      <c r="M34" s="86">
        <v>1028.03</v>
      </c>
      <c r="N34" s="95">
        <f t="shared" si="0"/>
        <v>2056.06</v>
      </c>
      <c r="O34" s="80" t="s">
        <v>3</v>
      </c>
      <c r="P34" s="51"/>
      <c r="Q34" s="51"/>
      <c r="T34" s="51"/>
      <c r="Y34" s="51"/>
    </row>
    <row r="35" spans="1:25" ht="46.8" x14ac:dyDescent="0.25">
      <c r="A35" s="84" t="s">
        <v>524</v>
      </c>
      <c r="B35" s="84"/>
      <c r="C35" s="84" t="s">
        <v>139</v>
      </c>
      <c r="D35" s="84"/>
      <c r="E35" s="84" t="s">
        <v>151</v>
      </c>
      <c r="F35" s="84"/>
      <c r="G35" s="84" t="s">
        <v>538</v>
      </c>
      <c r="H35" s="164" t="s">
        <v>153</v>
      </c>
      <c r="I35" s="164"/>
      <c r="J35" s="84" t="s">
        <v>645</v>
      </c>
      <c r="K35" s="84" t="s">
        <v>872</v>
      </c>
      <c r="L35" s="85">
        <v>2</v>
      </c>
      <c r="M35" s="86">
        <v>208.37</v>
      </c>
      <c r="N35" s="95">
        <f t="shared" si="0"/>
        <v>416.74</v>
      </c>
      <c r="O35" s="80" t="s">
        <v>3</v>
      </c>
      <c r="P35" s="51"/>
      <c r="Q35" s="51"/>
      <c r="T35" s="51"/>
      <c r="Y35" s="51"/>
    </row>
    <row r="36" spans="1:25" ht="46.8" x14ac:dyDescent="0.25">
      <c r="A36" s="84" t="s">
        <v>524</v>
      </c>
      <c r="B36" s="84"/>
      <c r="C36" s="84" t="s">
        <v>139</v>
      </c>
      <c r="D36" s="84"/>
      <c r="E36" s="84" t="s">
        <v>151</v>
      </c>
      <c r="F36" s="84"/>
      <c r="G36" s="84" t="s">
        <v>538</v>
      </c>
      <c r="H36" s="164" t="s">
        <v>153</v>
      </c>
      <c r="I36" s="164"/>
      <c r="J36" s="84" t="s">
        <v>646</v>
      </c>
      <c r="K36" s="84" t="s">
        <v>873</v>
      </c>
      <c r="L36" s="85">
        <v>2</v>
      </c>
      <c r="M36" s="86">
        <v>43.42</v>
      </c>
      <c r="N36" s="95">
        <f t="shared" si="0"/>
        <v>86.84</v>
      </c>
      <c r="O36" s="80" t="s">
        <v>3</v>
      </c>
      <c r="P36" s="51"/>
      <c r="Q36" s="51"/>
      <c r="T36" s="51"/>
      <c r="Y36" s="51"/>
    </row>
    <row r="37" spans="1:25" ht="46.8" x14ac:dyDescent="0.25">
      <c r="A37" s="84" t="s">
        <v>524</v>
      </c>
      <c r="B37" s="84"/>
      <c r="C37" s="84" t="s">
        <v>139</v>
      </c>
      <c r="D37" s="84"/>
      <c r="E37" s="84" t="s">
        <v>151</v>
      </c>
      <c r="F37" s="84"/>
      <c r="G37" s="84" t="s">
        <v>538</v>
      </c>
      <c r="H37" s="164" t="s">
        <v>153</v>
      </c>
      <c r="I37" s="164"/>
      <c r="J37" s="84" t="s">
        <v>647</v>
      </c>
      <c r="K37" s="84" t="s">
        <v>874</v>
      </c>
      <c r="L37" s="85">
        <v>1</v>
      </c>
      <c r="M37" s="86">
        <v>206.33</v>
      </c>
      <c r="N37" s="95">
        <f t="shared" si="0"/>
        <v>206.33</v>
      </c>
      <c r="O37" s="80" t="s">
        <v>3</v>
      </c>
      <c r="P37" s="51"/>
      <c r="Q37" s="51"/>
      <c r="T37" s="51"/>
      <c r="Y37" s="51"/>
    </row>
    <row r="38" spans="1:25" ht="46.8" x14ac:dyDescent="0.25">
      <c r="A38" s="84" t="s">
        <v>524</v>
      </c>
      <c r="B38" s="84"/>
      <c r="C38" s="84" t="s">
        <v>139</v>
      </c>
      <c r="D38" s="84"/>
      <c r="E38" s="84" t="s">
        <v>151</v>
      </c>
      <c r="F38" s="84"/>
      <c r="G38" s="84" t="s">
        <v>544</v>
      </c>
      <c r="H38" s="164" t="s">
        <v>153</v>
      </c>
      <c r="I38" s="164"/>
      <c r="J38" s="84" t="s">
        <v>648</v>
      </c>
      <c r="K38" s="84" t="s">
        <v>875</v>
      </c>
      <c r="L38" s="85">
        <v>2</v>
      </c>
      <c r="M38" s="86">
        <v>148.1</v>
      </c>
      <c r="N38" s="95">
        <f t="shared" si="0"/>
        <v>296.2</v>
      </c>
      <c r="O38" s="80" t="s">
        <v>3</v>
      </c>
      <c r="P38" s="51"/>
      <c r="Q38" s="51"/>
      <c r="T38" s="51"/>
      <c r="Y38" s="51"/>
    </row>
    <row r="39" spans="1:25" ht="46.8" x14ac:dyDescent="0.25">
      <c r="A39" s="84" t="s">
        <v>524</v>
      </c>
      <c r="B39" s="84"/>
      <c r="C39" s="84" t="s">
        <v>139</v>
      </c>
      <c r="D39" s="84"/>
      <c r="E39" s="84" t="s">
        <v>151</v>
      </c>
      <c r="F39" s="84"/>
      <c r="G39" s="84" t="s">
        <v>536</v>
      </c>
      <c r="H39" s="164" t="s">
        <v>153</v>
      </c>
      <c r="I39" s="164"/>
      <c r="J39" s="84" t="s">
        <v>649</v>
      </c>
      <c r="K39" s="84" t="s">
        <v>876</v>
      </c>
      <c r="L39" s="85">
        <v>2</v>
      </c>
      <c r="M39" s="86">
        <v>3.16</v>
      </c>
      <c r="N39" s="95">
        <f t="shared" si="0"/>
        <v>6.32</v>
      </c>
      <c r="O39" s="80" t="s">
        <v>3</v>
      </c>
      <c r="P39" s="51"/>
      <c r="Q39" s="51"/>
      <c r="T39" s="51"/>
      <c r="Y39" s="51"/>
    </row>
    <row r="40" spans="1:25" ht="46.8" x14ac:dyDescent="0.25">
      <c r="A40" s="84" t="s">
        <v>524</v>
      </c>
      <c r="B40" s="84"/>
      <c r="C40" s="84" t="s">
        <v>139</v>
      </c>
      <c r="D40" s="84"/>
      <c r="E40" s="84" t="s">
        <v>151</v>
      </c>
      <c r="F40" s="84"/>
      <c r="G40" s="84" t="s">
        <v>538</v>
      </c>
      <c r="H40" s="164" t="s">
        <v>153</v>
      </c>
      <c r="I40" s="164"/>
      <c r="J40" s="84" t="s">
        <v>650</v>
      </c>
      <c r="K40" s="84" t="s">
        <v>877</v>
      </c>
      <c r="L40" s="85">
        <v>2</v>
      </c>
      <c r="M40" s="86">
        <v>108.06</v>
      </c>
      <c r="N40" s="95">
        <f t="shared" si="0"/>
        <v>216.12</v>
      </c>
      <c r="O40" s="80" t="s">
        <v>3</v>
      </c>
      <c r="P40" s="51"/>
      <c r="Q40" s="51"/>
      <c r="T40" s="51"/>
      <c r="Y40" s="51"/>
    </row>
    <row r="41" spans="1:25" ht="46.8" x14ac:dyDescent="0.25">
      <c r="A41" s="84" t="s">
        <v>524</v>
      </c>
      <c r="B41" s="84"/>
      <c r="C41" s="84" t="s">
        <v>139</v>
      </c>
      <c r="D41" s="84"/>
      <c r="E41" s="84" t="s">
        <v>151</v>
      </c>
      <c r="F41" s="84"/>
      <c r="G41" s="84" t="s">
        <v>545</v>
      </c>
      <c r="H41" s="164" t="s">
        <v>153</v>
      </c>
      <c r="I41" s="164"/>
      <c r="J41" s="84" t="s">
        <v>651</v>
      </c>
      <c r="K41" s="84" t="s">
        <v>878</v>
      </c>
      <c r="L41" s="85">
        <v>2</v>
      </c>
      <c r="M41" s="86">
        <v>25.61</v>
      </c>
      <c r="N41" s="95">
        <f t="shared" si="0"/>
        <v>51.22</v>
      </c>
      <c r="O41" s="80" t="s">
        <v>3</v>
      </c>
      <c r="P41" s="51"/>
      <c r="Q41" s="51"/>
      <c r="T41" s="51"/>
      <c r="Y41" s="51"/>
    </row>
    <row r="42" spans="1:25" ht="46.8" x14ac:dyDescent="0.25">
      <c r="A42" s="84" t="s">
        <v>524</v>
      </c>
      <c r="B42" s="84"/>
      <c r="C42" s="84" t="s">
        <v>139</v>
      </c>
      <c r="D42" s="84"/>
      <c r="E42" s="84" t="s">
        <v>151</v>
      </c>
      <c r="F42" s="84"/>
      <c r="G42" s="84" t="s">
        <v>536</v>
      </c>
      <c r="H42" s="164" t="s">
        <v>153</v>
      </c>
      <c r="I42" s="164"/>
      <c r="J42" s="84" t="s">
        <v>652</v>
      </c>
      <c r="K42" s="84" t="s">
        <v>879</v>
      </c>
      <c r="L42" s="85">
        <v>2</v>
      </c>
      <c r="M42" s="86">
        <v>3.2</v>
      </c>
      <c r="N42" s="95">
        <f t="shared" si="0"/>
        <v>6.4</v>
      </c>
      <c r="O42" s="80" t="s">
        <v>3</v>
      </c>
      <c r="P42" s="51"/>
      <c r="Q42" s="51"/>
      <c r="T42" s="51"/>
      <c r="Y42" s="51"/>
    </row>
    <row r="43" spans="1:25" ht="46.8" x14ac:dyDescent="0.25">
      <c r="A43" s="84" t="s">
        <v>524</v>
      </c>
      <c r="B43" s="84"/>
      <c r="C43" s="84" t="s">
        <v>139</v>
      </c>
      <c r="D43" s="84"/>
      <c r="E43" s="84" t="s">
        <v>151</v>
      </c>
      <c r="F43" s="84"/>
      <c r="G43" s="84" t="s">
        <v>536</v>
      </c>
      <c r="H43" s="164" t="s">
        <v>153</v>
      </c>
      <c r="I43" s="164"/>
      <c r="J43" s="84" t="s">
        <v>653</v>
      </c>
      <c r="K43" s="84" t="s">
        <v>880</v>
      </c>
      <c r="L43" s="85">
        <v>4</v>
      </c>
      <c r="M43" s="86">
        <v>2.34</v>
      </c>
      <c r="N43" s="95">
        <f t="shared" si="0"/>
        <v>9.36</v>
      </c>
      <c r="O43" s="80" t="s">
        <v>3</v>
      </c>
      <c r="P43" s="51"/>
      <c r="Q43" s="51"/>
      <c r="T43" s="51"/>
      <c r="Y43" s="51"/>
    </row>
    <row r="44" spans="1:25" ht="46.8" x14ac:dyDescent="0.25">
      <c r="A44" s="84" t="s">
        <v>524</v>
      </c>
      <c r="B44" s="84"/>
      <c r="C44" s="84" t="s">
        <v>139</v>
      </c>
      <c r="D44" s="84"/>
      <c r="E44" s="84" t="s">
        <v>151</v>
      </c>
      <c r="F44" s="84"/>
      <c r="G44" s="84" t="s">
        <v>536</v>
      </c>
      <c r="H44" s="164" t="s">
        <v>153</v>
      </c>
      <c r="I44" s="164"/>
      <c r="J44" s="84" t="s">
        <v>654</v>
      </c>
      <c r="K44" s="84" t="s">
        <v>881</v>
      </c>
      <c r="L44" s="85">
        <v>4</v>
      </c>
      <c r="M44" s="86">
        <v>2.68</v>
      </c>
      <c r="N44" s="95">
        <f t="shared" si="0"/>
        <v>10.72</v>
      </c>
      <c r="O44" s="80" t="s">
        <v>3</v>
      </c>
      <c r="P44" s="51"/>
      <c r="Q44" s="51"/>
      <c r="T44" s="51"/>
      <c r="Y44" s="51"/>
    </row>
    <row r="45" spans="1:25" ht="46.8" x14ac:dyDescent="0.25">
      <c r="A45" s="84" t="s">
        <v>524</v>
      </c>
      <c r="B45" s="84"/>
      <c r="C45" s="84" t="s">
        <v>139</v>
      </c>
      <c r="D45" s="84"/>
      <c r="E45" s="84" t="s">
        <v>151</v>
      </c>
      <c r="F45" s="84"/>
      <c r="G45" s="84" t="s">
        <v>536</v>
      </c>
      <c r="H45" s="164" t="s">
        <v>153</v>
      </c>
      <c r="I45" s="164"/>
      <c r="J45" s="84" t="s">
        <v>655</v>
      </c>
      <c r="K45" s="84" t="s">
        <v>882</v>
      </c>
      <c r="L45" s="85">
        <v>4</v>
      </c>
      <c r="M45" s="86">
        <v>3</v>
      </c>
      <c r="N45" s="95">
        <f t="shared" si="0"/>
        <v>12</v>
      </c>
      <c r="O45" s="80" t="s">
        <v>3</v>
      </c>
      <c r="P45" s="51"/>
      <c r="Q45" s="51"/>
      <c r="T45" s="51"/>
      <c r="Y45" s="51"/>
    </row>
    <row r="46" spans="1:25" ht="46.8" x14ac:dyDescent="0.25">
      <c r="A46" s="84" t="s">
        <v>524</v>
      </c>
      <c r="B46" s="84"/>
      <c r="C46" s="84" t="s">
        <v>139</v>
      </c>
      <c r="D46" s="84"/>
      <c r="E46" s="84" t="s">
        <v>151</v>
      </c>
      <c r="F46" s="84"/>
      <c r="G46" s="84" t="s">
        <v>536</v>
      </c>
      <c r="H46" s="164" t="s">
        <v>153</v>
      </c>
      <c r="I46" s="164"/>
      <c r="J46" s="84" t="s">
        <v>656</v>
      </c>
      <c r="K46" s="84" t="s">
        <v>883</v>
      </c>
      <c r="L46" s="85">
        <v>2</v>
      </c>
      <c r="M46" s="86">
        <v>3.21</v>
      </c>
      <c r="N46" s="95">
        <f t="shared" si="0"/>
        <v>6.42</v>
      </c>
      <c r="O46" s="80" t="s">
        <v>3</v>
      </c>
      <c r="P46" s="51"/>
      <c r="Q46" s="51"/>
      <c r="T46" s="51"/>
      <c r="Y46" s="51"/>
    </row>
    <row r="47" spans="1:25" ht="46.8" x14ac:dyDescent="0.25">
      <c r="A47" s="84" t="s">
        <v>524</v>
      </c>
      <c r="B47" s="84"/>
      <c r="C47" s="84" t="s">
        <v>139</v>
      </c>
      <c r="D47" s="84"/>
      <c r="E47" s="84" t="s">
        <v>151</v>
      </c>
      <c r="F47" s="84"/>
      <c r="G47" s="84" t="s">
        <v>536</v>
      </c>
      <c r="H47" s="164" t="s">
        <v>153</v>
      </c>
      <c r="I47" s="164"/>
      <c r="J47" s="84" t="s">
        <v>657</v>
      </c>
      <c r="K47" s="84" t="s">
        <v>884</v>
      </c>
      <c r="L47" s="85">
        <v>2</v>
      </c>
      <c r="M47" s="86">
        <v>5.31</v>
      </c>
      <c r="N47" s="95">
        <f t="shared" si="0"/>
        <v>10.62</v>
      </c>
      <c r="O47" s="80" t="s">
        <v>3</v>
      </c>
      <c r="P47" s="51"/>
      <c r="Q47" s="51"/>
      <c r="T47" s="51"/>
      <c r="Y47" s="51"/>
    </row>
    <row r="48" spans="1:25" ht="46.8" x14ac:dyDescent="0.25">
      <c r="A48" s="84" t="s">
        <v>524</v>
      </c>
      <c r="B48" s="84"/>
      <c r="C48" s="84" t="s">
        <v>139</v>
      </c>
      <c r="D48" s="84"/>
      <c r="E48" s="84" t="s">
        <v>151</v>
      </c>
      <c r="F48" s="84"/>
      <c r="G48" s="84" t="s">
        <v>541</v>
      </c>
      <c r="H48" s="164" t="s">
        <v>153</v>
      </c>
      <c r="I48" s="164"/>
      <c r="J48" s="84" t="s">
        <v>658</v>
      </c>
      <c r="K48" s="84" t="s">
        <v>885</v>
      </c>
      <c r="L48" s="85">
        <v>2</v>
      </c>
      <c r="M48" s="86">
        <v>2.65</v>
      </c>
      <c r="N48" s="95">
        <f t="shared" si="0"/>
        <v>5.3</v>
      </c>
      <c r="O48" s="80" t="s">
        <v>3</v>
      </c>
      <c r="P48" s="51"/>
      <c r="Q48" s="51"/>
      <c r="T48" s="51"/>
      <c r="Y48" s="51"/>
    </row>
    <row r="49" spans="1:25" ht="46.8" x14ac:dyDescent="0.25">
      <c r="A49" s="84" t="s">
        <v>524</v>
      </c>
      <c r="B49" s="84"/>
      <c r="C49" s="84" t="s">
        <v>139</v>
      </c>
      <c r="D49" s="84"/>
      <c r="E49" s="84" t="s">
        <v>151</v>
      </c>
      <c r="F49" s="84"/>
      <c r="G49" s="84" t="s">
        <v>546</v>
      </c>
      <c r="H49" s="164" t="s">
        <v>153</v>
      </c>
      <c r="I49" s="164"/>
      <c r="J49" s="84" t="s">
        <v>659</v>
      </c>
      <c r="K49" s="84" t="s">
        <v>886</v>
      </c>
      <c r="L49" s="85">
        <v>2</v>
      </c>
      <c r="M49" s="86">
        <v>13.49</v>
      </c>
      <c r="N49" s="95">
        <f t="shared" si="0"/>
        <v>26.98</v>
      </c>
      <c r="O49" s="80" t="s">
        <v>3</v>
      </c>
      <c r="P49" s="51"/>
      <c r="Q49" s="51"/>
      <c r="T49" s="51"/>
      <c r="Y49" s="51"/>
    </row>
    <row r="50" spans="1:25" ht="46.8" x14ac:dyDescent="0.25">
      <c r="A50" s="84" t="s">
        <v>524</v>
      </c>
      <c r="B50" s="84"/>
      <c r="C50" s="84" t="s">
        <v>139</v>
      </c>
      <c r="D50" s="84"/>
      <c r="E50" s="84" t="s">
        <v>151</v>
      </c>
      <c r="F50" s="84"/>
      <c r="G50" s="84" t="s">
        <v>538</v>
      </c>
      <c r="H50" s="164" t="s">
        <v>153</v>
      </c>
      <c r="I50" s="164"/>
      <c r="J50" s="84" t="s">
        <v>660</v>
      </c>
      <c r="K50" s="84" t="s">
        <v>887</v>
      </c>
      <c r="L50" s="85">
        <v>1</v>
      </c>
      <c r="M50" s="86">
        <v>146.94</v>
      </c>
      <c r="N50" s="95">
        <f t="shared" si="0"/>
        <v>146.94</v>
      </c>
      <c r="O50" s="80" t="s">
        <v>3</v>
      </c>
      <c r="P50" s="51"/>
      <c r="Q50" s="51"/>
      <c r="T50" s="51"/>
      <c r="Y50" s="51"/>
    </row>
    <row r="51" spans="1:25" ht="46.8" x14ac:dyDescent="0.25">
      <c r="A51" s="84" t="s">
        <v>524</v>
      </c>
      <c r="B51" s="84"/>
      <c r="C51" s="84" t="s">
        <v>139</v>
      </c>
      <c r="D51" s="84"/>
      <c r="E51" s="84" t="s">
        <v>151</v>
      </c>
      <c r="F51" s="84"/>
      <c r="G51" s="84" t="s">
        <v>537</v>
      </c>
      <c r="H51" s="164" t="s">
        <v>153</v>
      </c>
      <c r="I51" s="164"/>
      <c r="J51" s="84" t="s">
        <v>661</v>
      </c>
      <c r="K51" s="84" t="s">
        <v>888</v>
      </c>
      <c r="L51" s="85">
        <v>1</v>
      </c>
      <c r="M51" s="86">
        <v>238.68</v>
      </c>
      <c r="N51" s="95">
        <f t="shared" si="0"/>
        <v>238.68</v>
      </c>
      <c r="O51" s="80" t="s">
        <v>3</v>
      </c>
      <c r="P51" s="51"/>
      <c r="Q51" s="51"/>
      <c r="T51" s="51"/>
      <c r="Y51" s="51"/>
    </row>
    <row r="52" spans="1:25" ht="46.8" x14ac:dyDescent="0.25">
      <c r="A52" s="84" t="s">
        <v>524</v>
      </c>
      <c r="B52" s="84"/>
      <c r="C52" s="84" t="s">
        <v>139</v>
      </c>
      <c r="D52" s="84"/>
      <c r="E52" s="84" t="s">
        <v>151</v>
      </c>
      <c r="F52" s="84"/>
      <c r="G52" s="84" t="s">
        <v>547</v>
      </c>
      <c r="H52" s="164" t="s">
        <v>153</v>
      </c>
      <c r="I52" s="164"/>
      <c r="J52" s="84" t="s">
        <v>662</v>
      </c>
      <c r="K52" s="84" t="s">
        <v>889</v>
      </c>
      <c r="L52" s="85">
        <v>1</v>
      </c>
      <c r="M52" s="86">
        <v>159.03</v>
      </c>
      <c r="N52" s="95">
        <f t="shared" si="0"/>
        <v>159.03</v>
      </c>
      <c r="O52" s="80" t="s">
        <v>3</v>
      </c>
      <c r="P52" s="51"/>
      <c r="Q52" s="51"/>
      <c r="T52" s="51"/>
      <c r="Y52" s="51"/>
    </row>
    <row r="53" spans="1:25" ht="46.8" x14ac:dyDescent="0.25">
      <c r="A53" s="84" t="s">
        <v>524</v>
      </c>
      <c r="B53" s="84"/>
      <c r="C53" s="84" t="s">
        <v>139</v>
      </c>
      <c r="D53" s="84"/>
      <c r="E53" s="84" t="s">
        <v>151</v>
      </c>
      <c r="F53" s="84"/>
      <c r="G53" s="84" t="s">
        <v>538</v>
      </c>
      <c r="H53" s="164" t="s">
        <v>153</v>
      </c>
      <c r="I53" s="164"/>
      <c r="J53" s="84" t="s">
        <v>663</v>
      </c>
      <c r="K53" s="84" t="s">
        <v>890</v>
      </c>
      <c r="L53" s="85">
        <v>1</v>
      </c>
      <c r="M53" s="86">
        <v>491.87</v>
      </c>
      <c r="N53" s="95">
        <f t="shared" si="0"/>
        <v>491.87</v>
      </c>
      <c r="O53" s="80" t="s">
        <v>3</v>
      </c>
      <c r="P53" s="51"/>
      <c r="Q53" s="51"/>
      <c r="T53" s="51"/>
      <c r="Y53" s="51"/>
    </row>
    <row r="54" spans="1:25" ht="46.8" x14ac:dyDescent="0.25">
      <c r="A54" s="84" t="s">
        <v>524</v>
      </c>
      <c r="B54" s="84"/>
      <c r="C54" s="84" t="s">
        <v>139</v>
      </c>
      <c r="D54" s="84"/>
      <c r="E54" s="84" t="s">
        <v>151</v>
      </c>
      <c r="F54" s="84"/>
      <c r="G54" s="84" t="s">
        <v>536</v>
      </c>
      <c r="H54" s="164" t="s">
        <v>153</v>
      </c>
      <c r="I54" s="164"/>
      <c r="J54" s="84" t="s">
        <v>664</v>
      </c>
      <c r="K54" s="84" t="s">
        <v>891</v>
      </c>
      <c r="L54" s="85">
        <v>1</v>
      </c>
      <c r="M54" s="86">
        <v>18.39</v>
      </c>
      <c r="N54" s="95">
        <f t="shared" si="0"/>
        <v>18.39</v>
      </c>
      <c r="O54" s="80" t="s">
        <v>3</v>
      </c>
      <c r="P54" s="51"/>
      <c r="Q54" s="51"/>
      <c r="T54" s="51"/>
      <c r="Y54" s="51"/>
    </row>
    <row r="55" spans="1:25" ht="46.8" x14ac:dyDescent="0.25">
      <c r="A55" s="84" t="s">
        <v>524</v>
      </c>
      <c r="B55" s="84"/>
      <c r="C55" s="84" t="s">
        <v>139</v>
      </c>
      <c r="D55" s="84"/>
      <c r="E55" s="84" t="s">
        <v>151</v>
      </c>
      <c r="F55" s="84"/>
      <c r="G55" s="84" t="s">
        <v>548</v>
      </c>
      <c r="H55" s="164" t="s">
        <v>153</v>
      </c>
      <c r="I55" s="164"/>
      <c r="J55" s="84" t="s">
        <v>665</v>
      </c>
      <c r="K55" s="84" t="s">
        <v>892</v>
      </c>
      <c r="L55" s="85">
        <v>1</v>
      </c>
      <c r="M55" s="86">
        <v>34.840000000000003</v>
      </c>
      <c r="N55" s="95">
        <f t="shared" si="0"/>
        <v>34.840000000000003</v>
      </c>
      <c r="O55" s="80" t="s">
        <v>3</v>
      </c>
      <c r="P55" s="51"/>
      <c r="Q55" s="51"/>
      <c r="T55" s="51"/>
      <c r="Y55" s="51"/>
    </row>
    <row r="56" spans="1:25" ht="46.8" x14ac:dyDescent="0.25">
      <c r="A56" s="84" t="s">
        <v>524</v>
      </c>
      <c r="B56" s="84"/>
      <c r="C56" s="84" t="s">
        <v>139</v>
      </c>
      <c r="D56" s="84"/>
      <c r="E56" s="84" t="s">
        <v>151</v>
      </c>
      <c r="F56" s="84"/>
      <c r="G56" s="84" t="s">
        <v>547</v>
      </c>
      <c r="H56" s="164" t="s">
        <v>153</v>
      </c>
      <c r="I56" s="164"/>
      <c r="J56" s="84" t="s">
        <v>666</v>
      </c>
      <c r="K56" s="84" t="s">
        <v>893</v>
      </c>
      <c r="L56" s="85">
        <v>1</v>
      </c>
      <c r="M56" s="86">
        <v>77.680000000000007</v>
      </c>
      <c r="N56" s="95">
        <f t="shared" si="0"/>
        <v>77.680000000000007</v>
      </c>
      <c r="O56" s="80" t="s">
        <v>3</v>
      </c>
      <c r="P56" s="51"/>
      <c r="Q56" s="51"/>
      <c r="T56" s="51"/>
      <c r="Y56" s="51"/>
    </row>
    <row r="57" spans="1:25" ht="46.8" x14ac:dyDescent="0.25">
      <c r="A57" s="84" t="s">
        <v>524</v>
      </c>
      <c r="B57" s="84"/>
      <c r="C57" s="84" t="s">
        <v>139</v>
      </c>
      <c r="D57" s="84"/>
      <c r="E57" s="84" t="s">
        <v>151</v>
      </c>
      <c r="F57" s="84"/>
      <c r="G57" s="84" t="s">
        <v>538</v>
      </c>
      <c r="H57" s="164" t="s">
        <v>153</v>
      </c>
      <c r="I57" s="164"/>
      <c r="J57" s="84" t="s">
        <v>667</v>
      </c>
      <c r="K57" s="84" t="s">
        <v>894</v>
      </c>
      <c r="L57" s="85">
        <v>1</v>
      </c>
      <c r="M57" s="86">
        <v>251.17</v>
      </c>
      <c r="N57" s="95">
        <f t="shared" si="0"/>
        <v>251.17</v>
      </c>
      <c r="O57" s="80" t="s">
        <v>3</v>
      </c>
      <c r="P57" s="51"/>
      <c r="Q57" s="51"/>
      <c r="T57" s="51"/>
      <c r="Y57" s="51"/>
    </row>
    <row r="58" spans="1:25" ht="46.8" x14ac:dyDescent="0.25">
      <c r="A58" s="84" t="s">
        <v>524</v>
      </c>
      <c r="B58" s="84"/>
      <c r="C58" s="84" t="s">
        <v>139</v>
      </c>
      <c r="D58" s="84"/>
      <c r="E58" s="84" t="s">
        <v>151</v>
      </c>
      <c r="F58" s="84"/>
      <c r="G58" s="84" t="s">
        <v>549</v>
      </c>
      <c r="H58" s="164" t="s">
        <v>153</v>
      </c>
      <c r="I58" s="164"/>
      <c r="J58" s="84" t="s">
        <v>668</v>
      </c>
      <c r="K58" s="84" t="s">
        <v>895</v>
      </c>
      <c r="L58" s="85">
        <v>1</v>
      </c>
      <c r="M58" s="86">
        <v>74.849999999999994</v>
      </c>
      <c r="N58" s="95">
        <f t="shared" si="0"/>
        <v>74.849999999999994</v>
      </c>
      <c r="O58" s="80" t="s">
        <v>3</v>
      </c>
      <c r="P58" s="51"/>
      <c r="Q58" s="51"/>
      <c r="T58" s="51"/>
      <c r="Y58" s="51"/>
    </row>
    <row r="59" spans="1:25" ht="46.8" x14ac:dyDescent="0.25">
      <c r="A59" s="84" t="s">
        <v>525</v>
      </c>
      <c r="B59" s="84"/>
      <c r="C59" s="84" t="s">
        <v>139</v>
      </c>
      <c r="D59" s="84"/>
      <c r="E59" s="84" t="s">
        <v>151</v>
      </c>
      <c r="F59" s="84"/>
      <c r="G59" s="84" t="s">
        <v>550</v>
      </c>
      <c r="H59" s="164" t="s">
        <v>153</v>
      </c>
      <c r="I59" s="164"/>
      <c r="J59" s="84" t="s">
        <v>669</v>
      </c>
      <c r="K59" s="84" t="s">
        <v>896</v>
      </c>
      <c r="L59" s="85">
        <v>1</v>
      </c>
      <c r="M59" s="86">
        <v>1874.97</v>
      </c>
      <c r="N59" s="95">
        <f t="shared" si="0"/>
        <v>1874.97</v>
      </c>
      <c r="O59" s="80" t="s">
        <v>3</v>
      </c>
      <c r="P59" s="51"/>
      <c r="Q59" s="51"/>
      <c r="T59" s="51"/>
      <c r="Y59" s="51"/>
    </row>
    <row r="60" spans="1:25" ht="46.8" x14ac:dyDescent="0.25">
      <c r="A60" s="84" t="s">
        <v>525</v>
      </c>
      <c r="B60" s="84"/>
      <c r="C60" s="84" t="s">
        <v>139</v>
      </c>
      <c r="D60" s="84"/>
      <c r="E60" s="84" t="s">
        <v>151</v>
      </c>
      <c r="F60" s="84"/>
      <c r="G60" s="84" t="s">
        <v>551</v>
      </c>
      <c r="H60" s="164" t="s">
        <v>153</v>
      </c>
      <c r="I60" s="164"/>
      <c r="J60" s="84" t="s">
        <v>670</v>
      </c>
      <c r="K60" s="84" t="s">
        <v>897</v>
      </c>
      <c r="L60" s="85">
        <v>1</v>
      </c>
      <c r="M60" s="86">
        <v>298.64</v>
      </c>
      <c r="N60" s="95">
        <f t="shared" si="0"/>
        <v>298.64</v>
      </c>
      <c r="O60" s="80" t="s">
        <v>3</v>
      </c>
      <c r="P60" s="51"/>
      <c r="Q60" s="51"/>
      <c r="T60" s="51"/>
      <c r="Y60" s="51"/>
    </row>
    <row r="61" spans="1:25" ht="46.8" x14ac:dyDescent="0.25">
      <c r="A61" s="84" t="s">
        <v>115</v>
      </c>
      <c r="B61" s="84"/>
      <c r="C61" s="84" t="s">
        <v>139</v>
      </c>
      <c r="D61" s="84"/>
      <c r="E61" s="84" t="s">
        <v>151</v>
      </c>
      <c r="F61" s="84"/>
      <c r="G61" s="84" t="s">
        <v>552</v>
      </c>
      <c r="H61" s="164" t="s">
        <v>153</v>
      </c>
      <c r="I61" s="164"/>
      <c r="J61" s="84" t="s">
        <v>671</v>
      </c>
      <c r="K61" s="84" t="s">
        <v>898</v>
      </c>
      <c r="L61" s="85">
        <v>1</v>
      </c>
      <c r="M61" s="86">
        <v>75.92</v>
      </c>
      <c r="N61" s="95">
        <f t="shared" si="0"/>
        <v>75.92</v>
      </c>
      <c r="O61" s="80" t="s">
        <v>3</v>
      </c>
      <c r="P61" s="51"/>
      <c r="Q61" s="51"/>
      <c r="T61" s="51"/>
      <c r="Y61" s="51"/>
    </row>
    <row r="62" spans="1:25" ht="46.8" x14ac:dyDescent="0.25">
      <c r="A62" s="84" t="s">
        <v>526</v>
      </c>
      <c r="B62" s="84"/>
      <c r="C62" s="84" t="s">
        <v>139</v>
      </c>
      <c r="D62" s="84"/>
      <c r="E62" s="84" t="s">
        <v>151</v>
      </c>
      <c r="F62" s="84"/>
      <c r="G62" s="84" t="s">
        <v>553</v>
      </c>
      <c r="H62" s="164" t="s">
        <v>153</v>
      </c>
      <c r="I62" s="164"/>
      <c r="J62" s="84" t="s">
        <v>672</v>
      </c>
      <c r="K62" s="84" t="s">
        <v>899</v>
      </c>
      <c r="L62" s="85">
        <v>15</v>
      </c>
      <c r="M62" s="86">
        <v>11.97</v>
      </c>
      <c r="N62" s="95">
        <f t="shared" si="0"/>
        <v>179.55</v>
      </c>
      <c r="O62" s="80" t="s">
        <v>3</v>
      </c>
      <c r="P62" s="51"/>
      <c r="Q62" s="51"/>
      <c r="T62" s="51"/>
      <c r="Y62" s="51"/>
    </row>
    <row r="63" spans="1:25" ht="46.8" x14ac:dyDescent="0.25">
      <c r="A63" s="84" t="s">
        <v>526</v>
      </c>
      <c r="B63" s="84"/>
      <c r="C63" s="84" t="s">
        <v>139</v>
      </c>
      <c r="D63" s="84"/>
      <c r="E63" s="84" t="s">
        <v>151</v>
      </c>
      <c r="F63" s="84"/>
      <c r="G63" s="84" t="s">
        <v>554</v>
      </c>
      <c r="H63" s="164" t="s">
        <v>153</v>
      </c>
      <c r="I63" s="164"/>
      <c r="J63" s="84" t="s">
        <v>673</v>
      </c>
      <c r="K63" s="84" t="s">
        <v>900</v>
      </c>
      <c r="L63" s="85">
        <v>6</v>
      </c>
      <c r="M63" s="86">
        <v>136.53</v>
      </c>
      <c r="N63" s="95">
        <f t="shared" si="0"/>
        <v>819.18000000000006</v>
      </c>
      <c r="O63" s="80" t="s">
        <v>3</v>
      </c>
      <c r="P63" s="51"/>
      <c r="Q63" s="51"/>
      <c r="T63" s="51"/>
      <c r="Y63" s="51"/>
    </row>
    <row r="64" spans="1:25" ht="46.8" x14ac:dyDescent="0.25">
      <c r="A64" s="84" t="s">
        <v>526</v>
      </c>
      <c r="B64" s="84"/>
      <c r="C64" s="84" t="s">
        <v>139</v>
      </c>
      <c r="D64" s="84"/>
      <c r="E64" s="84" t="s">
        <v>151</v>
      </c>
      <c r="F64" s="84"/>
      <c r="G64" s="84" t="s">
        <v>555</v>
      </c>
      <c r="H64" s="164" t="s">
        <v>153</v>
      </c>
      <c r="I64" s="164"/>
      <c r="J64" s="84" t="s">
        <v>674</v>
      </c>
      <c r="K64" s="84" t="s">
        <v>901</v>
      </c>
      <c r="L64" s="85">
        <v>6</v>
      </c>
      <c r="M64" s="86">
        <v>37.5</v>
      </c>
      <c r="N64" s="95">
        <f t="shared" si="0"/>
        <v>225</v>
      </c>
      <c r="O64" s="80" t="s">
        <v>3</v>
      </c>
      <c r="P64" s="51"/>
      <c r="Q64" s="51"/>
      <c r="T64" s="51"/>
      <c r="Y64" s="51"/>
    </row>
    <row r="65" spans="1:25" ht="46.8" x14ac:dyDescent="0.25">
      <c r="A65" s="84" t="s">
        <v>526</v>
      </c>
      <c r="B65" s="84"/>
      <c r="C65" s="84" t="s">
        <v>139</v>
      </c>
      <c r="D65" s="84"/>
      <c r="E65" s="84" t="s">
        <v>151</v>
      </c>
      <c r="F65" s="84"/>
      <c r="G65" s="84" t="s">
        <v>556</v>
      </c>
      <c r="H65" s="164" t="s">
        <v>153</v>
      </c>
      <c r="I65" s="164"/>
      <c r="J65" s="84" t="s">
        <v>675</v>
      </c>
      <c r="K65" s="84" t="s">
        <v>902</v>
      </c>
      <c r="L65" s="85">
        <v>6</v>
      </c>
      <c r="M65" s="86">
        <v>11.15</v>
      </c>
      <c r="N65" s="95">
        <f t="shared" si="0"/>
        <v>66.900000000000006</v>
      </c>
      <c r="O65" s="80" t="s">
        <v>3</v>
      </c>
      <c r="P65" s="51"/>
      <c r="Q65" s="51"/>
      <c r="T65" s="51"/>
      <c r="Y65" s="51"/>
    </row>
    <row r="66" spans="1:25" ht="46.8" x14ac:dyDescent="0.25">
      <c r="A66" s="84" t="s">
        <v>526</v>
      </c>
      <c r="B66" s="84"/>
      <c r="C66" s="84" t="s">
        <v>139</v>
      </c>
      <c r="D66" s="84"/>
      <c r="E66" s="84" t="s">
        <v>151</v>
      </c>
      <c r="F66" s="84"/>
      <c r="G66" s="84" t="s">
        <v>556</v>
      </c>
      <c r="H66" s="164" t="s">
        <v>153</v>
      </c>
      <c r="I66" s="164"/>
      <c r="J66" s="84" t="s">
        <v>676</v>
      </c>
      <c r="K66" s="84" t="s">
        <v>903</v>
      </c>
      <c r="L66" s="85">
        <v>3</v>
      </c>
      <c r="M66" s="86">
        <v>58.73</v>
      </c>
      <c r="N66" s="95">
        <f t="shared" si="0"/>
        <v>176.19</v>
      </c>
      <c r="O66" s="80" t="s">
        <v>3</v>
      </c>
      <c r="P66" s="51"/>
      <c r="Q66" s="51"/>
      <c r="T66" s="51"/>
      <c r="Y66" s="51"/>
    </row>
    <row r="67" spans="1:25" ht="46.8" x14ac:dyDescent="0.25">
      <c r="A67" s="84" t="s">
        <v>526</v>
      </c>
      <c r="B67" s="84"/>
      <c r="C67" s="84" t="s">
        <v>139</v>
      </c>
      <c r="D67" s="84"/>
      <c r="E67" s="84" t="s">
        <v>151</v>
      </c>
      <c r="F67" s="84"/>
      <c r="G67" s="84" t="s">
        <v>555</v>
      </c>
      <c r="H67" s="164" t="s">
        <v>153</v>
      </c>
      <c r="I67" s="164"/>
      <c r="J67" s="84" t="s">
        <v>677</v>
      </c>
      <c r="K67" s="84" t="s">
        <v>904</v>
      </c>
      <c r="L67" s="85">
        <v>3</v>
      </c>
      <c r="M67" s="86">
        <v>288.66000000000003</v>
      </c>
      <c r="N67" s="95">
        <f t="shared" si="0"/>
        <v>865.98</v>
      </c>
      <c r="O67" s="80" t="s">
        <v>3</v>
      </c>
      <c r="P67" s="51"/>
      <c r="Q67" s="51"/>
      <c r="T67" s="51"/>
      <c r="Y67" s="51"/>
    </row>
    <row r="68" spans="1:25" ht="46.8" x14ac:dyDescent="0.25">
      <c r="A68" s="84" t="s">
        <v>526</v>
      </c>
      <c r="B68" s="84"/>
      <c r="C68" s="84" t="s">
        <v>139</v>
      </c>
      <c r="D68" s="84"/>
      <c r="E68" s="84" t="s">
        <v>151</v>
      </c>
      <c r="F68" s="84"/>
      <c r="G68" s="84" t="s">
        <v>557</v>
      </c>
      <c r="H68" s="164" t="s">
        <v>153</v>
      </c>
      <c r="I68" s="164"/>
      <c r="J68" s="84" t="s">
        <v>678</v>
      </c>
      <c r="K68" s="84" t="s">
        <v>905</v>
      </c>
      <c r="L68" s="85">
        <v>3</v>
      </c>
      <c r="M68" s="86">
        <v>8.15</v>
      </c>
      <c r="N68" s="95">
        <f t="shared" ref="N68:N131" si="1">$L68*$M68</f>
        <v>24.450000000000003</v>
      </c>
      <c r="O68" s="80" t="s">
        <v>3</v>
      </c>
      <c r="P68" s="51"/>
      <c r="Q68" s="51"/>
      <c r="T68" s="51"/>
      <c r="Y68" s="51"/>
    </row>
    <row r="69" spans="1:25" ht="46.8" x14ac:dyDescent="0.25">
      <c r="A69" s="84" t="s">
        <v>526</v>
      </c>
      <c r="B69" s="84"/>
      <c r="C69" s="84" t="s">
        <v>139</v>
      </c>
      <c r="D69" s="84"/>
      <c r="E69" s="84" t="s">
        <v>151</v>
      </c>
      <c r="F69" s="84"/>
      <c r="G69" s="84" t="s">
        <v>558</v>
      </c>
      <c r="H69" s="164" t="s">
        <v>153</v>
      </c>
      <c r="I69" s="164"/>
      <c r="J69" s="84" t="s">
        <v>679</v>
      </c>
      <c r="K69" s="84" t="s">
        <v>906</v>
      </c>
      <c r="L69" s="85">
        <v>3</v>
      </c>
      <c r="M69" s="86">
        <v>17.21</v>
      </c>
      <c r="N69" s="95">
        <f t="shared" si="1"/>
        <v>51.63</v>
      </c>
      <c r="O69" s="80" t="s">
        <v>3</v>
      </c>
      <c r="P69" s="51"/>
      <c r="Q69" s="51"/>
      <c r="T69" s="51"/>
      <c r="Y69" s="51"/>
    </row>
    <row r="70" spans="1:25" ht="46.8" x14ac:dyDescent="0.25">
      <c r="A70" s="84" t="s">
        <v>526</v>
      </c>
      <c r="B70" s="84"/>
      <c r="C70" s="84" t="s">
        <v>139</v>
      </c>
      <c r="D70" s="84"/>
      <c r="E70" s="84" t="s">
        <v>151</v>
      </c>
      <c r="F70" s="84"/>
      <c r="G70" s="84" t="s">
        <v>559</v>
      </c>
      <c r="H70" s="164" t="s">
        <v>153</v>
      </c>
      <c r="I70" s="164"/>
      <c r="J70" s="84" t="s">
        <v>680</v>
      </c>
      <c r="K70" s="84" t="s">
        <v>907</v>
      </c>
      <c r="L70" s="85">
        <v>2</v>
      </c>
      <c r="M70" s="86">
        <v>299.5</v>
      </c>
      <c r="N70" s="95">
        <f t="shared" si="1"/>
        <v>599</v>
      </c>
      <c r="O70" s="80" t="s">
        <v>3</v>
      </c>
      <c r="P70" s="51"/>
      <c r="Q70" s="51"/>
      <c r="T70" s="51"/>
      <c r="Y70" s="51"/>
    </row>
    <row r="71" spans="1:25" ht="46.8" x14ac:dyDescent="0.25">
      <c r="A71" s="84" t="s">
        <v>526</v>
      </c>
      <c r="B71" s="84"/>
      <c r="C71" s="84" t="s">
        <v>139</v>
      </c>
      <c r="D71" s="84"/>
      <c r="E71" s="84" t="s">
        <v>151</v>
      </c>
      <c r="F71" s="84"/>
      <c r="G71" s="84" t="s">
        <v>560</v>
      </c>
      <c r="H71" s="164" t="s">
        <v>153</v>
      </c>
      <c r="I71" s="164"/>
      <c r="J71" s="84" t="s">
        <v>681</v>
      </c>
      <c r="K71" s="84" t="s">
        <v>908</v>
      </c>
      <c r="L71" s="85">
        <v>2</v>
      </c>
      <c r="M71" s="86">
        <v>598.96</v>
      </c>
      <c r="N71" s="95">
        <f t="shared" si="1"/>
        <v>1197.92</v>
      </c>
      <c r="O71" s="80" t="s">
        <v>3</v>
      </c>
      <c r="P71" s="51"/>
      <c r="Q71" s="51"/>
      <c r="T71" s="51"/>
      <c r="Y71" s="51"/>
    </row>
    <row r="72" spans="1:25" ht="46.8" x14ac:dyDescent="0.25">
      <c r="A72" s="84" t="s">
        <v>526</v>
      </c>
      <c r="B72" s="84"/>
      <c r="C72" s="84" t="s">
        <v>139</v>
      </c>
      <c r="D72" s="84"/>
      <c r="E72" s="84" t="s">
        <v>151</v>
      </c>
      <c r="F72" s="84"/>
      <c r="G72" s="84" t="s">
        <v>555</v>
      </c>
      <c r="H72" s="164" t="s">
        <v>153</v>
      </c>
      <c r="I72" s="164"/>
      <c r="J72" s="84" t="s">
        <v>682</v>
      </c>
      <c r="K72" s="84" t="s">
        <v>909</v>
      </c>
      <c r="L72" s="85">
        <v>2</v>
      </c>
      <c r="M72" s="86">
        <v>283.87</v>
      </c>
      <c r="N72" s="95">
        <f t="shared" si="1"/>
        <v>567.74</v>
      </c>
      <c r="O72" s="80" t="s">
        <v>3</v>
      </c>
      <c r="P72" s="51"/>
      <c r="Q72" s="51"/>
      <c r="T72" s="51"/>
      <c r="Y72" s="51"/>
    </row>
    <row r="73" spans="1:25" ht="46.8" x14ac:dyDescent="0.25">
      <c r="A73" s="84" t="s">
        <v>526</v>
      </c>
      <c r="B73" s="84"/>
      <c r="C73" s="84" t="s">
        <v>139</v>
      </c>
      <c r="D73" s="84"/>
      <c r="E73" s="84" t="s">
        <v>151</v>
      </c>
      <c r="F73" s="84"/>
      <c r="G73" s="84" t="s">
        <v>556</v>
      </c>
      <c r="H73" s="164" t="s">
        <v>153</v>
      </c>
      <c r="I73" s="164"/>
      <c r="J73" s="84" t="s">
        <v>683</v>
      </c>
      <c r="K73" s="84" t="s">
        <v>910</v>
      </c>
      <c r="L73" s="85">
        <v>2</v>
      </c>
      <c r="M73" s="86">
        <v>36.42</v>
      </c>
      <c r="N73" s="95">
        <f t="shared" si="1"/>
        <v>72.84</v>
      </c>
      <c r="O73" s="80" t="s">
        <v>3</v>
      </c>
      <c r="P73" s="51"/>
      <c r="Q73" s="51"/>
      <c r="T73" s="51"/>
      <c r="Y73" s="51"/>
    </row>
    <row r="74" spans="1:25" ht="46.8" x14ac:dyDescent="0.25">
      <c r="A74" s="84" t="s">
        <v>526</v>
      </c>
      <c r="B74" s="84"/>
      <c r="C74" s="84" t="s">
        <v>139</v>
      </c>
      <c r="D74" s="84"/>
      <c r="E74" s="84" t="s">
        <v>151</v>
      </c>
      <c r="F74" s="84"/>
      <c r="G74" s="84" t="s">
        <v>553</v>
      </c>
      <c r="H74" s="164" t="s">
        <v>153</v>
      </c>
      <c r="I74" s="164"/>
      <c r="J74" s="84" t="s">
        <v>684</v>
      </c>
      <c r="K74" s="84" t="s">
        <v>911</v>
      </c>
      <c r="L74" s="85">
        <v>1</v>
      </c>
      <c r="M74" s="86">
        <v>7.93</v>
      </c>
      <c r="N74" s="95">
        <f t="shared" si="1"/>
        <v>7.93</v>
      </c>
      <c r="O74" s="80" t="s">
        <v>3</v>
      </c>
      <c r="P74" s="51"/>
      <c r="Q74" s="51"/>
      <c r="T74" s="51"/>
      <c r="Y74" s="51"/>
    </row>
    <row r="75" spans="1:25" ht="46.8" x14ac:dyDescent="0.25">
      <c r="A75" s="84" t="s">
        <v>526</v>
      </c>
      <c r="B75" s="84"/>
      <c r="C75" s="84" t="s">
        <v>139</v>
      </c>
      <c r="D75" s="84"/>
      <c r="E75" s="84" t="s">
        <v>151</v>
      </c>
      <c r="F75" s="84"/>
      <c r="G75" s="84" t="s">
        <v>559</v>
      </c>
      <c r="H75" s="164" t="s">
        <v>153</v>
      </c>
      <c r="I75" s="164"/>
      <c r="J75" s="84" t="s">
        <v>685</v>
      </c>
      <c r="K75" s="84" t="s">
        <v>912</v>
      </c>
      <c r="L75" s="85">
        <v>1</v>
      </c>
      <c r="M75" s="86">
        <v>475.76</v>
      </c>
      <c r="N75" s="95">
        <f t="shared" si="1"/>
        <v>475.76</v>
      </c>
      <c r="O75" s="80" t="s">
        <v>3</v>
      </c>
      <c r="P75" s="51"/>
      <c r="Q75" s="51"/>
      <c r="T75" s="51"/>
      <c r="Y75" s="51"/>
    </row>
    <row r="76" spans="1:25" ht="46.8" x14ac:dyDescent="0.25">
      <c r="A76" s="84" t="s">
        <v>526</v>
      </c>
      <c r="B76" s="84"/>
      <c r="C76" s="84" t="s">
        <v>139</v>
      </c>
      <c r="D76" s="84"/>
      <c r="E76" s="84" t="s">
        <v>151</v>
      </c>
      <c r="F76" s="84"/>
      <c r="G76" s="84" t="s">
        <v>561</v>
      </c>
      <c r="H76" s="164" t="s">
        <v>153</v>
      </c>
      <c r="I76" s="164"/>
      <c r="J76" s="84" t="s">
        <v>686</v>
      </c>
      <c r="K76" s="84" t="s">
        <v>913</v>
      </c>
      <c r="L76" s="85">
        <v>1</v>
      </c>
      <c r="M76" s="86">
        <v>191.47</v>
      </c>
      <c r="N76" s="95">
        <f t="shared" si="1"/>
        <v>191.47</v>
      </c>
      <c r="O76" s="80" t="s">
        <v>3</v>
      </c>
      <c r="P76" s="51"/>
      <c r="Q76" s="51"/>
      <c r="T76" s="51"/>
      <c r="Y76" s="51"/>
    </row>
    <row r="77" spans="1:25" ht="46.8" x14ac:dyDescent="0.25">
      <c r="A77" s="84" t="s">
        <v>526</v>
      </c>
      <c r="B77" s="84"/>
      <c r="C77" s="84" t="s">
        <v>139</v>
      </c>
      <c r="D77" s="84"/>
      <c r="E77" s="84" t="s">
        <v>151</v>
      </c>
      <c r="F77" s="84"/>
      <c r="G77" s="84" t="s">
        <v>562</v>
      </c>
      <c r="H77" s="164" t="s">
        <v>153</v>
      </c>
      <c r="I77" s="164"/>
      <c r="J77" s="84" t="s">
        <v>687</v>
      </c>
      <c r="K77" s="84" t="s">
        <v>914</v>
      </c>
      <c r="L77" s="85">
        <v>1</v>
      </c>
      <c r="M77" s="86">
        <v>316.17</v>
      </c>
      <c r="N77" s="95">
        <f t="shared" si="1"/>
        <v>316.17</v>
      </c>
      <c r="O77" s="80" t="s">
        <v>3</v>
      </c>
      <c r="P77" s="51"/>
      <c r="Q77" s="51"/>
      <c r="T77" s="51"/>
      <c r="Y77" s="51"/>
    </row>
    <row r="78" spans="1:25" ht="46.8" x14ac:dyDescent="0.25">
      <c r="A78" s="84" t="s">
        <v>526</v>
      </c>
      <c r="B78" s="84"/>
      <c r="C78" s="84" t="s">
        <v>139</v>
      </c>
      <c r="D78" s="84"/>
      <c r="E78" s="84" t="s">
        <v>151</v>
      </c>
      <c r="F78" s="84"/>
      <c r="G78" s="84" t="s">
        <v>561</v>
      </c>
      <c r="H78" s="164" t="s">
        <v>153</v>
      </c>
      <c r="I78" s="164"/>
      <c r="J78" s="84" t="s">
        <v>688</v>
      </c>
      <c r="K78" s="84" t="s">
        <v>915</v>
      </c>
      <c r="L78" s="85">
        <v>1</v>
      </c>
      <c r="M78" s="86">
        <v>355.22</v>
      </c>
      <c r="N78" s="95">
        <f t="shared" si="1"/>
        <v>355.22</v>
      </c>
      <c r="O78" s="80" t="s">
        <v>3</v>
      </c>
      <c r="P78" s="51"/>
      <c r="Q78" s="51"/>
      <c r="T78" s="51"/>
      <c r="Y78" s="51"/>
    </row>
    <row r="79" spans="1:25" ht="46.8" x14ac:dyDescent="0.25">
      <c r="A79" s="84" t="s">
        <v>526</v>
      </c>
      <c r="B79" s="84"/>
      <c r="C79" s="84" t="s">
        <v>139</v>
      </c>
      <c r="D79" s="84"/>
      <c r="E79" s="84" t="s">
        <v>151</v>
      </c>
      <c r="F79" s="84"/>
      <c r="G79" s="84" t="s">
        <v>563</v>
      </c>
      <c r="H79" s="164" t="s">
        <v>153</v>
      </c>
      <c r="I79" s="164"/>
      <c r="J79" s="84" t="s">
        <v>689</v>
      </c>
      <c r="K79" s="84" t="s">
        <v>916</v>
      </c>
      <c r="L79" s="85">
        <v>1</v>
      </c>
      <c r="M79" s="86">
        <v>26111.85</v>
      </c>
      <c r="N79" s="95">
        <f t="shared" si="1"/>
        <v>26111.85</v>
      </c>
      <c r="O79" s="80" t="s">
        <v>3</v>
      </c>
      <c r="P79" s="51"/>
      <c r="Q79" s="51"/>
      <c r="T79" s="51"/>
      <c r="Y79" s="51"/>
    </row>
    <row r="80" spans="1:25" ht="46.8" x14ac:dyDescent="0.25">
      <c r="A80" s="84" t="s">
        <v>526</v>
      </c>
      <c r="B80" s="84"/>
      <c r="C80" s="84" t="s">
        <v>139</v>
      </c>
      <c r="D80" s="84"/>
      <c r="E80" s="84" t="s">
        <v>151</v>
      </c>
      <c r="F80" s="84"/>
      <c r="G80" s="84" t="s">
        <v>563</v>
      </c>
      <c r="H80" s="164" t="s">
        <v>153</v>
      </c>
      <c r="I80" s="164"/>
      <c r="J80" s="84" t="s">
        <v>690</v>
      </c>
      <c r="K80" s="84" t="s">
        <v>917</v>
      </c>
      <c r="L80" s="85">
        <v>1</v>
      </c>
      <c r="M80" s="86">
        <v>12893.83</v>
      </c>
      <c r="N80" s="95">
        <f t="shared" si="1"/>
        <v>12893.83</v>
      </c>
      <c r="O80" s="80" t="s">
        <v>3</v>
      </c>
      <c r="P80" s="51"/>
      <c r="Q80" s="51"/>
      <c r="T80" s="51"/>
      <c r="Y80" s="51"/>
    </row>
    <row r="81" spans="1:25" ht="46.8" x14ac:dyDescent="0.25">
      <c r="A81" s="84" t="s">
        <v>526</v>
      </c>
      <c r="B81" s="84"/>
      <c r="C81" s="84" t="s">
        <v>139</v>
      </c>
      <c r="D81" s="84"/>
      <c r="E81" s="84" t="s">
        <v>151</v>
      </c>
      <c r="F81" s="84"/>
      <c r="G81" s="84" t="s">
        <v>564</v>
      </c>
      <c r="H81" s="164" t="s">
        <v>153</v>
      </c>
      <c r="I81" s="164"/>
      <c r="J81" s="84" t="s">
        <v>691</v>
      </c>
      <c r="K81" s="84" t="s">
        <v>918</v>
      </c>
      <c r="L81" s="85">
        <v>1</v>
      </c>
      <c r="M81" s="86">
        <v>13359.87</v>
      </c>
      <c r="N81" s="95">
        <f t="shared" si="1"/>
        <v>13359.87</v>
      </c>
      <c r="O81" s="80" t="s">
        <v>3</v>
      </c>
      <c r="P81" s="51"/>
      <c r="Q81" s="51"/>
      <c r="T81" s="51"/>
      <c r="Y81" s="51"/>
    </row>
    <row r="82" spans="1:25" ht="46.8" x14ac:dyDescent="0.25">
      <c r="A82" s="84" t="s">
        <v>526</v>
      </c>
      <c r="B82" s="84"/>
      <c r="C82" s="84" t="s">
        <v>139</v>
      </c>
      <c r="D82" s="84"/>
      <c r="E82" s="84" t="s">
        <v>151</v>
      </c>
      <c r="F82" s="84"/>
      <c r="G82" s="84" t="s">
        <v>324</v>
      </c>
      <c r="H82" s="164" t="s">
        <v>153</v>
      </c>
      <c r="I82" s="164"/>
      <c r="J82" s="84" t="s">
        <v>692</v>
      </c>
      <c r="K82" s="84" t="s">
        <v>919</v>
      </c>
      <c r="L82" s="85">
        <v>1</v>
      </c>
      <c r="M82" s="86">
        <v>753.58</v>
      </c>
      <c r="N82" s="95">
        <f t="shared" si="1"/>
        <v>753.58</v>
      </c>
      <c r="O82" s="80" t="s">
        <v>3</v>
      </c>
      <c r="P82" s="51"/>
      <c r="Q82" s="51"/>
      <c r="T82" s="51"/>
      <c r="Y82" s="51"/>
    </row>
    <row r="83" spans="1:25" ht="46.8" x14ac:dyDescent="0.25">
      <c r="A83" s="84" t="s">
        <v>526</v>
      </c>
      <c r="B83" s="84"/>
      <c r="C83" s="84" t="s">
        <v>139</v>
      </c>
      <c r="D83" s="84"/>
      <c r="E83" s="84" t="s">
        <v>151</v>
      </c>
      <c r="F83" s="84"/>
      <c r="G83" s="84" t="s">
        <v>565</v>
      </c>
      <c r="H83" s="164" t="s">
        <v>153</v>
      </c>
      <c r="I83" s="164"/>
      <c r="J83" s="84" t="s">
        <v>693</v>
      </c>
      <c r="K83" s="84" t="s">
        <v>920</v>
      </c>
      <c r="L83" s="85">
        <v>3</v>
      </c>
      <c r="M83" s="86">
        <v>477.62</v>
      </c>
      <c r="N83" s="95">
        <f t="shared" si="1"/>
        <v>1432.8600000000001</v>
      </c>
      <c r="O83" s="80" t="s">
        <v>3</v>
      </c>
      <c r="P83" s="51"/>
      <c r="Q83" s="51"/>
      <c r="T83" s="51"/>
      <c r="Y83" s="51"/>
    </row>
    <row r="84" spans="1:25" ht="46.8" x14ac:dyDescent="0.25">
      <c r="A84" s="84" t="s">
        <v>526</v>
      </c>
      <c r="B84" s="84"/>
      <c r="C84" s="84" t="s">
        <v>139</v>
      </c>
      <c r="D84" s="84"/>
      <c r="E84" s="84" t="s">
        <v>151</v>
      </c>
      <c r="F84" s="84"/>
      <c r="G84" s="84" t="s">
        <v>560</v>
      </c>
      <c r="H84" s="164" t="s">
        <v>153</v>
      </c>
      <c r="I84" s="164"/>
      <c r="J84" s="84" t="s">
        <v>694</v>
      </c>
      <c r="K84" s="84" t="s">
        <v>921</v>
      </c>
      <c r="L84" s="85">
        <v>1</v>
      </c>
      <c r="M84" s="86">
        <v>577.75</v>
      </c>
      <c r="N84" s="95">
        <f t="shared" si="1"/>
        <v>577.75</v>
      </c>
      <c r="O84" s="80" t="s">
        <v>3</v>
      </c>
      <c r="P84" s="51"/>
      <c r="Q84" s="51"/>
      <c r="T84" s="51"/>
      <c r="Y84" s="51"/>
    </row>
    <row r="85" spans="1:25" ht="46.8" x14ac:dyDescent="0.25">
      <c r="A85" s="84" t="s">
        <v>526</v>
      </c>
      <c r="B85" s="84"/>
      <c r="C85" s="84" t="s">
        <v>139</v>
      </c>
      <c r="D85" s="84"/>
      <c r="E85" s="84" t="s">
        <v>151</v>
      </c>
      <c r="F85" s="84"/>
      <c r="G85" s="84" t="s">
        <v>566</v>
      </c>
      <c r="H85" s="164" t="s">
        <v>153</v>
      </c>
      <c r="I85" s="164"/>
      <c r="J85" s="84" t="s">
        <v>695</v>
      </c>
      <c r="K85" s="84" t="s">
        <v>922</v>
      </c>
      <c r="L85" s="85">
        <v>1</v>
      </c>
      <c r="M85" s="86">
        <v>5174.46</v>
      </c>
      <c r="N85" s="95">
        <f t="shared" si="1"/>
        <v>5174.46</v>
      </c>
      <c r="O85" s="80" t="s">
        <v>3</v>
      </c>
      <c r="P85" s="51"/>
      <c r="Q85" s="51"/>
      <c r="T85" s="51"/>
      <c r="Y85" s="51"/>
    </row>
    <row r="86" spans="1:25" ht="46.8" x14ac:dyDescent="0.25">
      <c r="A86" s="84" t="s">
        <v>526</v>
      </c>
      <c r="B86" s="84"/>
      <c r="C86" s="84" t="s">
        <v>139</v>
      </c>
      <c r="D86" s="84"/>
      <c r="E86" s="84" t="s">
        <v>151</v>
      </c>
      <c r="F86" s="84"/>
      <c r="G86" s="84" t="s">
        <v>567</v>
      </c>
      <c r="H86" s="164" t="s">
        <v>153</v>
      </c>
      <c r="I86" s="164"/>
      <c r="J86" s="84" t="s">
        <v>696</v>
      </c>
      <c r="K86" s="84" t="s">
        <v>923</v>
      </c>
      <c r="L86" s="85">
        <v>1</v>
      </c>
      <c r="M86" s="86">
        <v>11043.34</v>
      </c>
      <c r="N86" s="95">
        <f t="shared" si="1"/>
        <v>11043.34</v>
      </c>
      <c r="O86" s="80" t="s">
        <v>3</v>
      </c>
      <c r="P86" s="51"/>
      <c r="Q86" s="51"/>
      <c r="T86" s="51"/>
      <c r="Y86" s="51"/>
    </row>
    <row r="87" spans="1:25" ht="46.8" x14ac:dyDescent="0.25">
      <c r="A87" s="84" t="s">
        <v>526</v>
      </c>
      <c r="B87" s="84"/>
      <c r="C87" s="84" t="s">
        <v>139</v>
      </c>
      <c r="D87" s="84"/>
      <c r="E87" s="84" t="s">
        <v>151</v>
      </c>
      <c r="F87" s="84"/>
      <c r="G87" s="84" t="s">
        <v>554</v>
      </c>
      <c r="H87" s="164" t="s">
        <v>153</v>
      </c>
      <c r="I87" s="164"/>
      <c r="J87" s="84" t="s">
        <v>697</v>
      </c>
      <c r="K87" s="84" t="s">
        <v>924</v>
      </c>
      <c r="L87" s="85">
        <v>1</v>
      </c>
      <c r="M87" s="86">
        <v>180.37</v>
      </c>
      <c r="N87" s="95">
        <f t="shared" si="1"/>
        <v>180.37</v>
      </c>
      <c r="O87" s="80" t="s">
        <v>3</v>
      </c>
      <c r="P87" s="51"/>
      <c r="Q87" s="51"/>
      <c r="T87" s="51"/>
      <c r="Y87" s="51"/>
    </row>
    <row r="88" spans="1:25" ht="46.8" x14ac:dyDescent="0.25">
      <c r="A88" s="84" t="s">
        <v>526</v>
      </c>
      <c r="B88" s="84"/>
      <c r="C88" s="84" t="s">
        <v>139</v>
      </c>
      <c r="D88" s="84"/>
      <c r="E88" s="84" t="s">
        <v>151</v>
      </c>
      <c r="F88" s="84"/>
      <c r="G88" s="84" t="s">
        <v>568</v>
      </c>
      <c r="H88" s="164" t="s">
        <v>153</v>
      </c>
      <c r="I88" s="164"/>
      <c r="J88" s="84" t="s">
        <v>698</v>
      </c>
      <c r="K88" s="84" t="s">
        <v>925</v>
      </c>
      <c r="L88" s="85">
        <v>1</v>
      </c>
      <c r="M88" s="86">
        <v>229.99</v>
      </c>
      <c r="N88" s="95">
        <f t="shared" si="1"/>
        <v>229.99</v>
      </c>
      <c r="O88" s="80" t="s">
        <v>3</v>
      </c>
      <c r="P88" s="51"/>
      <c r="Q88" s="51"/>
      <c r="T88" s="51"/>
      <c r="Y88" s="51"/>
    </row>
    <row r="89" spans="1:25" ht="46.8" x14ac:dyDescent="0.25">
      <c r="A89" s="84" t="s">
        <v>526</v>
      </c>
      <c r="B89" s="84"/>
      <c r="C89" s="84" t="s">
        <v>139</v>
      </c>
      <c r="D89" s="84"/>
      <c r="E89" s="84" t="s">
        <v>151</v>
      </c>
      <c r="F89" s="84"/>
      <c r="G89" s="84" t="s">
        <v>553</v>
      </c>
      <c r="H89" s="164" t="s">
        <v>153</v>
      </c>
      <c r="I89" s="164"/>
      <c r="J89" s="84" t="s">
        <v>699</v>
      </c>
      <c r="K89" s="84" t="s">
        <v>926</v>
      </c>
      <c r="L89" s="85">
        <v>1</v>
      </c>
      <c r="M89" s="86">
        <v>9.6199999999999992</v>
      </c>
      <c r="N89" s="95">
        <f t="shared" si="1"/>
        <v>9.6199999999999992</v>
      </c>
      <c r="O89" s="80" t="s">
        <v>3</v>
      </c>
      <c r="P89" s="51"/>
      <c r="Q89" s="51"/>
      <c r="T89" s="51"/>
      <c r="Y89" s="51"/>
    </row>
    <row r="90" spans="1:25" ht="46.8" x14ac:dyDescent="0.25">
      <c r="A90" s="84" t="s">
        <v>526</v>
      </c>
      <c r="B90" s="84"/>
      <c r="C90" s="84" t="s">
        <v>139</v>
      </c>
      <c r="D90" s="84"/>
      <c r="E90" s="84" t="s">
        <v>151</v>
      </c>
      <c r="F90" s="84"/>
      <c r="G90" s="84" t="s">
        <v>553</v>
      </c>
      <c r="H90" s="164" t="s">
        <v>153</v>
      </c>
      <c r="I90" s="164"/>
      <c r="J90" s="84" t="s">
        <v>700</v>
      </c>
      <c r="K90" s="84" t="s">
        <v>927</v>
      </c>
      <c r="L90" s="85">
        <v>1</v>
      </c>
      <c r="M90" s="86">
        <v>11.16</v>
      </c>
      <c r="N90" s="95">
        <f t="shared" si="1"/>
        <v>11.16</v>
      </c>
      <c r="O90" s="80" t="s">
        <v>3</v>
      </c>
      <c r="P90" s="51"/>
      <c r="Q90" s="51"/>
      <c r="T90" s="51"/>
      <c r="Y90" s="51"/>
    </row>
    <row r="91" spans="1:25" ht="46.8" x14ac:dyDescent="0.25">
      <c r="A91" s="84" t="s">
        <v>526</v>
      </c>
      <c r="B91" s="84"/>
      <c r="C91" s="84" t="s">
        <v>139</v>
      </c>
      <c r="D91" s="84"/>
      <c r="E91" s="84" t="s">
        <v>151</v>
      </c>
      <c r="F91" s="84"/>
      <c r="G91" s="84" t="s">
        <v>569</v>
      </c>
      <c r="H91" s="164" t="s">
        <v>153</v>
      </c>
      <c r="I91" s="164"/>
      <c r="J91" s="84" t="s">
        <v>701</v>
      </c>
      <c r="K91" s="84" t="s">
        <v>928</v>
      </c>
      <c r="L91" s="85">
        <v>1</v>
      </c>
      <c r="M91" s="86">
        <v>2058.9899999999998</v>
      </c>
      <c r="N91" s="95">
        <f t="shared" si="1"/>
        <v>2058.9899999999998</v>
      </c>
      <c r="O91" s="80" t="s">
        <v>3</v>
      </c>
      <c r="P91" s="51"/>
      <c r="Q91" s="51"/>
      <c r="T91" s="51"/>
      <c r="Y91" s="51"/>
    </row>
    <row r="92" spans="1:25" ht="46.8" x14ac:dyDescent="0.25">
      <c r="A92" s="84" t="s">
        <v>526</v>
      </c>
      <c r="B92" s="84"/>
      <c r="C92" s="84" t="s">
        <v>139</v>
      </c>
      <c r="D92" s="84"/>
      <c r="E92" s="84" t="s">
        <v>151</v>
      </c>
      <c r="F92" s="84"/>
      <c r="G92" s="84" t="s">
        <v>553</v>
      </c>
      <c r="H92" s="164" t="s">
        <v>153</v>
      </c>
      <c r="I92" s="164"/>
      <c r="J92" s="84" t="s">
        <v>702</v>
      </c>
      <c r="K92" s="84" t="s">
        <v>929</v>
      </c>
      <c r="L92" s="85">
        <v>24</v>
      </c>
      <c r="M92" s="86">
        <v>17.03</v>
      </c>
      <c r="N92" s="95">
        <f t="shared" si="1"/>
        <v>408.72</v>
      </c>
      <c r="O92" s="80" t="s">
        <v>3</v>
      </c>
      <c r="P92" s="51"/>
      <c r="Q92" s="51"/>
      <c r="T92" s="51"/>
      <c r="Y92" s="51"/>
    </row>
    <row r="93" spans="1:25" ht="46.8" x14ac:dyDescent="0.25">
      <c r="A93" s="84" t="s">
        <v>526</v>
      </c>
      <c r="B93" s="84"/>
      <c r="C93" s="84" t="s">
        <v>139</v>
      </c>
      <c r="D93" s="84"/>
      <c r="E93" s="84" t="s">
        <v>151</v>
      </c>
      <c r="F93" s="84"/>
      <c r="G93" s="84" t="s">
        <v>553</v>
      </c>
      <c r="H93" s="164" t="s">
        <v>153</v>
      </c>
      <c r="I93" s="164"/>
      <c r="J93" s="84" t="s">
        <v>703</v>
      </c>
      <c r="K93" s="84" t="s">
        <v>930</v>
      </c>
      <c r="L93" s="85">
        <v>24</v>
      </c>
      <c r="M93" s="86">
        <v>21.94</v>
      </c>
      <c r="N93" s="95">
        <f t="shared" si="1"/>
        <v>526.56000000000006</v>
      </c>
      <c r="O93" s="80" t="s">
        <v>3</v>
      </c>
      <c r="P93" s="51"/>
      <c r="Q93" s="51"/>
      <c r="T93" s="51"/>
      <c r="Y93" s="51"/>
    </row>
    <row r="94" spans="1:25" ht="46.8" x14ac:dyDescent="0.25">
      <c r="A94" s="84" t="s">
        <v>526</v>
      </c>
      <c r="B94" s="84"/>
      <c r="C94" s="84" t="s">
        <v>139</v>
      </c>
      <c r="D94" s="84"/>
      <c r="E94" s="84" t="s">
        <v>151</v>
      </c>
      <c r="F94" s="84"/>
      <c r="G94" s="84" t="s">
        <v>553</v>
      </c>
      <c r="H94" s="164" t="s">
        <v>153</v>
      </c>
      <c r="I94" s="164"/>
      <c r="J94" s="84" t="s">
        <v>704</v>
      </c>
      <c r="K94" s="84" t="s">
        <v>931</v>
      </c>
      <c r="L94" s="85">
        <v>24</v>
      </c>
      <c r="M94" s="86">
        <v>28.37</v>
      </c>
      <c r="N94" s="95">
        <f t="shared" si="1"/>
        <v>680.88</v>
      </c>
      <c r="O94" s="80" t="s">
        <v>3</v>
      </c>
      <c r="P94" s="51"/>
      <c r="Q94" s="51"/>
      <c r="T94" s="51"/>
      <c r="Y94" s="51"/>
    </row>
    <row r="95" spans="1:25" ht="46.8" x14ac:dyDescent="0.25">
      <c r="A95" s="84" t="s">
        <v>526</v>
      </c>
      <c r="B95" s="84"/>
      <c r="C95" s="84" t="s">
        <v>139</v>
      </c>
      <c r="D95" s="84"/>
      <c r="E95" s="84" t="s">
        <v>151</v>
      </c>
      <c r="F95" s="84"/>
      <c r="G95" s="84" t="s">
        <v>553</v>
      </c>
      <c r="H95" s="164" t="s">
        <v>153</v>
      </c>
      <c r="I95" s="164"/>
      <c r="J95" s="84" t="s">
        <v>705</v>
      </c>
      <c r="K95" s="84" t="s">
        <v>932</v>
      </c>
      <c r="L95" s="85">
        <v>24</v>
      </c>
      <c r="M95" s="86">
        <v>41.11</v>
      </c>
      <c r="N95" s="95">
        <f t="shared" si="1"/>
        <v>986.64</v>
      </c>
      <c r="O95" s="80" t="s">
        <v>3</v>
      </c>
      <c r="P95" s="51"/>
      <c r="Q95" s="51"/>
      <c r="T95" s="51"/>
      <c r="Y95" s="51"/>
    </row>
    <row r="96" spans="1:25" ht="46.8" x14ac:dyDescent="0.25">
      <c r="A96" s="84" t="s">
        <v>527</v>
      </c>
      <c r="B96" s="84"/>
      <c r="C96" s="84" t="s">
        <v>139</v>
      </c>
      <c r="D96" s="84"/>
      <c r="E96" s="84" t="s">
        <v>151</v>
      </c>
      <c r="F96" s="84"/>
      <c r="G96" s="84" t="s">
        <v>570</v>
      </c>
      <c r="H96" s="164" t="s">
        <v>153</v>
      </c>
      <c r="I96" s="164"/>
      <c r="J96" s="84" t="s">
        <v>706</v>
      </c>
      <c r="K96" s="84" t="s">
        <v>933</v>
      </c>
      <c r="L96" s="85">
        <v>4</v>
      </c>
      <c r="M96" s="86">
        <v>260.10000000000002</v>
      </c>
      <c r="N96" s="95">
        <f t="shared" si="1"/>
        <v>1040.4000000000001</v>
      </c>
      <c r="O96" s="80" t="s">
        <v>3</v>
      </c>
      <c r="P96" s="51"/>
      <c r="Q96" s="51"/>
      <c r="T96" s="51"/>
      <c r="Y96" s="51"/>
    </row>
    <row r="97" spans="1:25" ht="46.8" x14ac:dyDescent="0.25">
      <c r="A97" s="84" t="s">
        <v>527</v>
      </c>
      <c r="B97" s="84"/>
      <c r="C97" s="84" t="s">
        <v>139</v>
      </c>
      <c r="D97" s="84"/>
      <c r="E97" s="84" t="s">
        <v>151</v>
      </c>
      <c r="F97" s="84"/>
      <c r="G97" s="84" t="s">
        <v>571</v>
      </c>
      <c r="H97" s="164" t="s">
        <v>153</v>
      </c>
      <c r="I97" s="164"/>
      <c r="J97" s="84" t="s">
        <v>707</v>
      </c>
      <c r="K97" s="84" t="s">
        <v>934</v>
      </c>
      <c r="L97" s="85">
        <v>2</v>
      </c>
      <c r="M97" s="86">
        <v>21.64</v>
      </c>
      <c r="N97" s="95">
        <f t="shared" si="1"/>
        <v>43.28</v>
      </c>
      <c r="O97" s="80" t="s">
        <v>3</v>
      </c>
      <c r="P97" s="51"/>
      <c r="Q97" s="51"/>
      <c r="T97" s="51"/>
      <c r="Y97" s="51"/>
    </row>
    <row r="98" spans="1:25" ht="46.8" x14ac:dyDescent="0.25">
      <c r="A98" s="84" t="s">
        <v>527</v>
      </c>
      <c r="B98" s="84"/>
      <c r="C98" s="84" t="s">
        <v>139</v>
      </c>
      <c r="D98" s="84"/>
      <c r="E98" s="84" t="s">
        <v>151</v>
      </c>
      <c r="F98" s="84"/>
      <c r="G98" s="84" t="s">
        <v>571</v>
      </c>
      <c r="H98" s="164" t="s">
        <v>153</v>
      </c>
      <c r="I98" s="164"/>
      <c r="J98" s="84" t="s">
        <v>708</v>
      </c>
      <c r="K98" s="84" t="s">
        <v>935</v>
      </c>
      <c r="L98" s="85">
        <v>3</v>
      </c>
      <c r="M98" s="86">
        <v>18.05</v>
      </c>
      <c r="N98" s="95">
        <f t="shared" si="1"/>
        <v>54.150000000000006</v>
      </c>
      <c r="O98" s="80" t="s">
        <v>3</v>
      </c>
      <c r="P98" s="51"/>
      <c r="Q98" s="51"/>
      <c r="T98" s="51"/>
      <c r="Y98" s="51"/>
    </row>
    <row r="99" spans="1:25" ht="46.8" x14ac:dyDescent="0.25">
      <c r="A99" s="84" t="s">
        <v>527</v>
      </c>
      <c r="B99" s="84"/>
      <c r="C99" s="84" t="s">
        <v>139</v>
      </c>
      <c r="D99" s="84"/>
      <c r="E99" s="84" t="s">
        <v>151</v>
      </c>
      <c r="F99" s="84"/>
      <c r="G99" s="84" t="s">
        <v>571</v>
      </c>
      <c r="H99" s="164" t="s">
        <v>153</v>
      </c>
      <c r="I99" s="164"/>
      <c r="J99" s="84" t="s">
        <v>709</v>
      </c>
      <c r="K99" s="84" t="s">
        <v>936</v>
      </c>
      <c r="L99" s="85">
        <v>3</v>
      </c>
      <c r="M99" s="86">
        <v>20.36</v>
      </c>
      <c r="N99" s="95">
        <f t="shared" si="1"/>
        <v>61.08</v>
      </c>
      <c r="O99" s="80" t="s">
        <v>3</v>
      </c>
      <c r="P99" s="51"/>
      <c r="Q99" s="51"/>
      <c r="T99" s="51"/>
      <c r="Y99" s="51"/>
    </row>
    <row r="100" spans="1:25" ht="46.8" x14ac:dyDescent="0.25">
      <c r="A100" s="84" t="s">
        <v>527</v>
      </c>
      <c r="B100" s="84"/>
      <c r="C100" s="84" t="s">
        <v>139</v>
      </c>
      <c r="D100" s="84"/>
      <c r="E100" s="84" t="s">
        <v>151</v>
      </c>
      <c r="F100" s="84"/>
      <c r="G100" s="84" t="s">
        <v>571</v>
      </c>
      <c r="H100" s="164" t="s">
        <v>153</v>
      </c>
      <c r="I100" s="164"/>
      <c r="J100" s="84" t="s">
        <v>710</v>
      </c>
      <c r="K100" s="84" t="s">
        <v>937</v>
      </c>
      <c r="L100" s="85">
        <v>1</v>
      </c>
      <c r="M100" s="86">
        <v>58.4</v>
      </c>
      <c r="N100" s="95">
        <f t="shared" si="1"/>
        <v>58.4</v>
      </c>
      <c r="O100" s="80" t="s">
        <v>3</v>
      </c>
      <c r="P100" s="51"/>
      <c r="Q100" s="51"/>
      <c r="T100" s="51"/>
      <c r="Y100" s="51"/>
    </row>
    <row r="101" spans="1:25" ht="46.8" x14ac:dyDescent="0.25">
      <c r="A101" s="84" t="s">
        <v>527</v>
      </c>
      <c r="B101" s="84"/>
      <c r="C101" s="84" t="s">
        <v>139</v>
      </c>
      <c r="D101" s="84"/>
      <c r="E101" s="84" t="s">
        <v>151</v>
      </c>
      <c r="F101" s="84"/>
      <c r="G101" s="84" t="s">
        <v>572</v>
      </c>
      <c r="H101" s="164" t="s">
        <v>153</v>
      </c>
      <c r="I101" s="164"/>
      <c r="J101" s="84" t="s">
        <v>711</v>
      </c>
      <c r="K101" s="84" t="s">
        <v>938</v>
      </c>
      <c r="L101" s="85">
        <v>2</v>
      </c>
      <c r="M101" s="86">
        <v>38.92</v>
      </c>
      <c r="N101" s="95">
        <f t="shared" si="1"/>
        <v>77.84</v>
      </c>
      <c r="O101" s="80" t="s">
        <v>3</v>
      </c>
      <c r="P101" s="51"/>
      <c r="Q101" s="51"/>
      <c r="T101" s="51"/>
      <c r="Y101" s="51"/>
    </row>
    <row r="102" spans="1:25" ht="46.8" x14ac:dyDescent="0.25">
      <c r="A102" s="84" t="s">
        <v>527</v>
      </c>
      <c r="B102" s="84"/>
      <c r="C102" s="84" t="s">
        <v>139</v>
      </c>
      <c r="D102" s="84"/>
      <c r="E102" s="84" t="s">
        <v>151</v>
      </c>
      <c r="F102" s="84"/>
      <c r="G102" s="84" t="s">
        <v>572</v>
      </c>
      <c r="H102" s="164" t="s">
        <v>153</v>
      </c>
      <c r="I102" s="164"/>
      <c r="J102" s="84" t="s">
        <v>712</v>
      </c>
      <c r="K102" s="84" t="s">
        <v>939</v>
      </c>
      <c r="L102" s="85">
        <v>2</v>
      </c>
      <c r="M102" s="86">
        <v>39.380000000000003</v>
      </c>
      <c r="N102" s="95">
        <f t="shared" si="1"/>
        <v>78.760000000000005</v>
      </c>
      <c r="O102" s="80" t="s">
        <v>3</v>
      </c>
      <c r="P102" s="51"/>
      <c r="Q102" s="51"/>
      <c r="T102" s="51"/>
      <c r="Y102" s="51"/>
    </row>
    <row r="103" spans="1:25" ht="46.8" x14ac:dyDescent="0.25">
      <c r="A103" s="84" t="s">
        <v>527</v>
      </c>
      <c r="B103" s="84"/>
      <c r="C103" s="84" t="s">
        <v>139</v>
      </c>
      <c r="D103" s="84"/>
      <c r="E103" s="84" t="s">
        <v>151</v>
      </c>
      <c r="F103" s="84"/>
      <c r="G103" s="84" t="s">
        <v>573</v>
      </c>
      <c r="H103" s="164" t="s">
        <v>153</v>
      </c>
      <c r="I103" s="164"/>
      <c r="J103" s="84" t="s">
        <v>713</v>
      </c>
      <c r="K103" s="84" t="s">
        <v>940</v>
      </c>
      <c r="L103" s="85">
        <v>1</v>
      </c>
      <c r="M103" s="86">
        <v>138.69999999999999</v>
      </c>
      <c r="N103" s="95">
        <f t="shared" si="1"/>
        <v>138.69999999999999</v>
      </c>
      <c r="O103" s="80" t="s">
        <v>3</v>
      </c>
      <c r="P103" s="51"/>
      <c r="Q103" s="51"/>
      <c r="T103" s="51"/>
      <c r="Y103" s="51"/>
    </row>
    <row r="104" spans="1:25" ht="46.8" x14ac:dyDescent="0.25">
      <c r="A104" s="84" t="s">
        <v>527</v>
      </c>
      <c r="B104" s="84"/>
      <c r="C104" s="84" t="s">
        <v>139</v>
      </c>
      <c r="D104" s="84"/>
      <c r="E104" s="84" t="s">
        <v>151</v>
      </c>
      <c r="F104" s="84"/>
      <c r="G104" s="84" t="s">
        <v>574</v>
      </c>
      <c r="H104" s="164" t="s">
        <v>153</v>
      </c>
      <c r="I104" s="164"/>
      <c r="J104" s="84" t="s">
        <v>714</v>
      </c>
      <c r="K104" s="84" t="s">
        <v>941</v>
      </c>
      <c r="L104" s="85">
        <v>1</v>
      </c>
      <c r="M104" s="86">
        <v>7793.81</v>
      </c>
      <c r="N104" s="95">
        <f t="shared" si="1"/>
        <v>7793.81</v>
      </c>
      <c r="O104" s="80" t="s">
        <v>3</v>
      </c>
      <c r="P104" s="51"/>
      <c r="Q104" s="51"/>
      <c r="T104" s="51"/>
      <c r="Y104" s="51"/>
    </row>
    <row r="105" spans="1:25" ht="46.8" x14ac:dyDescent="0.25">
      <c r="A105" s="84" t="s">
        <v>527</v>
      </c>
      <c r="B105" s="84"/>
      <c r="C105" s="84" t="s">
        <v>139</v>
      </c>
      <c r="D105" s="84"/>
      <c r="E105" s="84" t="s">
        <v>151</v>
      </c>
      <c r="F105" s="84"/>
      <c r="G105" s="84" t="s">
        <v>312</v>
      </c>
      <c r="H105" s="164" t="s">
        <v>153</v>
      </c>
      <c r="I105" s="164"/>
      <c r="J105" s="84" t="s">
        <v>715</v>
      </c>
      <c r="K105" s="84" t="s">
        <v>942</v>
      </c>
      <c r="L105" s="85">
        <v>1</v>
      </c>
      <c r="M105" s="86">
        <v>1921.13</v>
      </c>
      <c r="N105" s="95">
        <f t="shared" si="1"/>
        <v>1921.13</v>
      </c>
      <c r="O105" s="80" t="s">
        <v>3</v>
      </c>
      <c r="P105" s="51"/>
      <c r="Q105" s="51"/>
      <c r="T105" s="51"/>
      <c r="Y105" s="51"/>
    </row>
    <row r="106" spans="1:25" ht="46.8" x14ac:dyDescent="0.25">
      <c r="A106" s="84" t="s">
        <v>527</v>
      </c>
      <c r="B106" s="84"/>
      <c r="C106" s="84" t="s">
        <v>139</v>
      </c>
      <c r="D106" s="84"/>
      <c r="E106" s="84" t="s">
        <v>151</v>
      </c>
      <c r="F106" s="84"/>
      <c r="G106" s="84" t="s">
        <v>574</v>
      </c>
      <c r="H106" s="164" t="s">
        <v>153</v>
      </c>
      <c r="I106" s="164"/>
      <c r="J106" s="84" t="s">
        <v>716</v>
      </c>
      <c r="K106" s="84" t="s">
        <v>943</v>
      </c>
      <c r="L106" s="85">
        <v>1</v>
      </c>
      <c r="M106" s="86">
        <v>949.19</v>
      </c>
      <c r="N106" s="95">
        <f t="shared" si="1"/>
        <v>949.19</v>
      </c>
      <c r="O106" s="80" t="s">
        <v>3</v>
      </c>
      <c r="P106" s="51"/>
      <c r="Q106" s="51"/>
      <c r="T106" s="51"/>
      <c r="Y106" s="51"/>
    </row>
    <row r="107" spans="1:25" ht="46.8" x14ac:dyDescent="0.25">
      <c r="A107" s="84" t="s">
        <v>527</v>
      </c>
      <c r="B107" s="84"/>
      <c r="C107" s="84" t="s">
        <v>139</v>
      </c>
      <c r="D107" s="84"/>
      <c r="E107" s="84" t="s">
        <v>151</v>
      </c>
      <c r="F107" s="84"/>
      <c r="G107" s="84" t="s">
        <v>269</v>
      </c>
      <c r="H107" s="164" t="s">
        <v>153</v>
      </c>
      <c r="I107" s="164"/>
      <c r="J107" s="84" t="s">
        <v>717</v>
      </c>
      <c r="K107" s="84" t="s">
        <v>944</v>
      </c>
      <c r="L107" s="85">
        <v>34</v>
      </c>
      <c r="M107" s="86">
        <v>42.58</v>
      </c>
      <c r="N107" s="95">
        <f t="shared" si="1"/>
        <v>1447.72</v>
      </c>
      <c r="O107" s="80" t="s">
        <v>3</v>
      </c>
      <c r="P107" s="51"/>
      <c r="Q107" s="51"/>
      <c r="T107" s="51"/>
      <c r="Y107" s="51"/>
    </row>
    <row r="108" spans="1:25" ht="46.8" x14ac:dyDescent="0.25">
      <c r="A108" s="84" t="s">
        <v>527</v>
      </c>
      <c r="B108" s="84"/>
      <c r="C108" s="84" t="s">
        <v>139</v>
      </c>
      <c r="D108" s="84"/>
      <c r="E108" s="84" t="s">
        <v>151</v>
      </c>
      <c r="F108" s="84"/>
      <c r="G108" s="84" t="s">
        <v>269</v>
      </c>
      <c r="H108" s="164" t="s">
        <v>153</v>
      </c>
      <c r="I108" s="164"/>
      <c r="J108" s="84" t="s">
        <v>718</v>
      </c>
      <c r="K108" s="84" t="s">
        <v>945</v>
      </c>
      <c r="L108" s="85">
        <v>2</v>
      </c>
      <c r="M108" s="86">
        <v>328.12</v>
      </c>
      <c r="N108" s="95">
        <f t="shared" si="1"/>
        <v>656.24</v>
      </c>
      <c r="O108" s="80" t="s">
        <v>3</v>
      </c>
      <c r="P108" s="51"/>
      <c r="Q108" s="51"/>
      <c r="T108" s="51"/>
      <c r="Y108" s="51"/>
    </row>
    <row r="109" spans="1:25" ht="46.8" x14ac:dyDescent="0.25">
      <c r="A109" s="84" t="s">
        <v>527</v>
      </c>
      <c r="B109" s="84"/>
      <c r="C109" s="84" t="s">
        <v>139</v>
      </c>
      <c r="D109" s="84"/>
      <c r="E109" s="84" t="s">
        <v>162</v>
      </c>
      <c r="F109" s="84"/>
      <c r="G109" s="84" t="s">
        <v>312</v>
      </c>
      <c r="H109" s="164" t="s">
        <v>153</v>
      </c>
      <c r="I109" s="164"/>
      <c r="J109" s="84" t="s">
        <v>719</v>
      </c>
      <c r="K109" s="84" t="s">
        <v>946</v>
      </c>
      <c r="L109" s="85">
        <v>3</v>
      </c>
      <c r="M109" s="86">
        <v>490</v>
      </c>
      <c r="N109" s="95">
        <f t="shared" si="1"/>
        <v>1470</v>
      </c>
      <c r="O109" s="80" t="s">
        <v>3</v>
      </c>
      <c r="P109" s="51"/>
      <c r="Q109" s="51"/>
      <c r="T109" s="51"/>
      <c r="Y109" s="51"/>
    </row>
    <row r="110" spans="1:25" ht="46.8" x14ac:dyDescent="0.25">
      <c r="A110" s="84" t="s">
        <v>527</v>
      </c>
      <c r="B110" s="84"/>
      <c r="C110" s="84" t="s">
        <v>139</v>
      </c>
      <c r="D110" s="84"/>
      <c r="E110" s="84" t="s">
        <v>162</v>
      </c>
      <c r="F110" s="84"/>
      <c r="G110" s="84" t="s">
        <v>312</v>
      </c>
      <c r="H110" s="164" t="s">
        <v>153</v>
      </c>
      <c r="I110" s="164"/>
      <c r="J110" s="84" t="s">
        <v>720</v>
      </c>
      <c r="K110" s="84" t="s">
        <v>947</v>
      </c>
      <c r="L110" s="85">
        <v>8</v>
      </c>
      <c r="M110" s="86">
        <v>1089</v>
      </c>
      <c r="N110" s="95">
        <f t="shared" si="1"/>
        <v>8712</v>
      </c>
      <c r="O110" s="80" t="s">
        <v>3</v>
      </c>
      <c r="P110" s="51"/>
      <c r="Q110" s="51"/>
      <c r="T110" s="51"/>
      <c r="Y110" s="51"/>
    </row>
    <row r="111" spans="1:25" ht="46.8" x14ac:dyDescent="0.25">
      <c r="A111" s="84" t="s">
        <v>528</v>
      </c>
      <c r="B111" s="84"/>
      <c r="C111" s="84" t="s">
        <v>139</v>
      </c>
      <c r="D111" s="84"/>
      <c r="E111" s="84" t="s">
        <v>162</v>
      </c>
      <c r="F111" s="84"/>
      <c r="G111" s="84" t="s">
        <v>575</v>
      </c>
      <c r="H111" s="164" t="s">
        <v>153</v>
      </c>
      <c r="I111" s="164"/>
      <c r="J111" s="84" t="s">
        <v>721</v>
      </c>
      <c r="K111" s="84" t="s">
        <v>948</v>
      </c>
      <c r="L111" s="85">
        <v>2</v>
      </c>
      <c r="M111" s="86">
        <v>3955</v>
      </c>
      <c r="N111" s="95">
        <f t="shared" si="1"/>
        <v>7910</v>
      </c>
      <c r="O111" s="80" t="s">
        <v>3</v>
      </c>
      <c r="P111" s="51"/>
      <c r="Q111" s="51"/>
      <c r="T111" s="51"/>
      <c r="Y111" s="51"/>
    </row>
    <row r="112" spans="1:25" ht="46.8" x14ac:dyDescent="0.25">
      <c r="A112" s="84" t="s">
        <v>115</v>
      </c>
      <c r="B112" s="84"/>
      <c r="C112" s="84" t="s">
        <v>139</v>
      </c>
      <c r="D112" s="84"/>
      <c r="E112" s="84" t="s">
        <v>151</v>
      </c>
      <c r="F112" s="84"/>
      <c r="G112" s="84" t="s">
        <v>576</v>
      </c>
      <c r="H112" s="164" t="s">
        <v>153</v>
      </c>
      <c r="I112" s="164"/>
      <c r="J112" s="84" t="s">
        <v>722</v>
      </c>
      <c r="K112" s="84" t="s">
        <v>949</v>
      </c>
      <c r="L112" s="85">
        <v>2</v>
      </c>
      <c r="M112" s="86">
        <v>268.39999999999998</v>
      </c>
      <c r="N112" s="95">
        <f t="shared" si="1"/>
        <v>536.79999999999995</v>
      </c>
      <c r="O112" s="80" t="s">
        <v>3</v>
      </c>
      <c r="P112" s="51"/>
      <c r="Q112" s="51"/>
      <c r="T112" s="51"/>
      <c r="Y112" s="51"/>
    </row>
    <row r="113" spans="1:25" ht="46.8" x14ac:dyDescent="0.25">
      <c r="A113" s="84" t="s">
        <v>115</v>
      </c>
      <c r="B113" s="84"/>
      <c r="C113" s="84" t="s">
        <v>139</v>
      </c>
      <c r="D113" s="84"/>
      <c r="E113" s="84" t="s">
        <v>151</v>
      </c>
      <c r="F113" s="84"/>
      <c r="G113" s="84" t="s">
        <v>577</v>
      </c>
      <c r="H113" s="164" t="s">
        <v>153</v>
      </c>
      <c r="I113" s="164"/>
      <c r="J113" s="84" t="s">
        <v>723</v>
      </c>
      <c r="K113" s="84" t="s">
        <v>950</v>
      </c>
      <c r="L113" s="85">
        <v>1</v>
      </c>
      <c r="M113" s="86">
        <v>405.76</v>
      </c>
      <c r="N113" s="95">
        <f t="shared" si="1"/>
        <v>405.76</v>
      </c>
      <c r="O113" s="80" t="s">
        <v>3</v>
      </c>
      <c r="P113" s="51"/>
      <c r="Q113" s="51"/>
      <c r="T113" s="51"/>
      <c r="Y113" s="51"/>
    </row>
    <row r="114" spans="1:25" ht="46.8" x14ac:dyDescent="0.25">
      <c r="A114" s="84" t="s">
        <v>115</v>
      </c>
      <c r="B114" s="84"/>
      <c r="C114" s="84" t="s">
        <v>139</v>
      </c>
      <c r="D114" s="84"/>
      <c r="E114" s="84" t="s">
        <v>151</v>
      </c>
      <c r="F114" s="84"/>
      <c r="G114" s="84" t="s">
        <v>578</v>
      </c>
      <c r="H114" s="164" t="s">
        <v>153</v>
      </c>
      <c r="I114" s="164"/>
      <c r="J114" s="84" t="s">
        <v>724</v>
      </c>
      <c r="K114" s="84" t="s">
        <v>951</v>
      </c>
      <c r="L114" s="85">
        <v>1</v>
      </c>
      <c r="M114" s="86">
        <v>479.2</v>
      </c>
      <c r="N114" s="95">
        <f t="shared" si="1"/>
        <v>479.2</v>
      </c>
      <c r="O114" s="80" t="s">
        <v>3</v>
      </c>
      <c r="P114" s="51"/>
      <c r="Q114" s="51"/>
      <c r="T114" s="51"/>
      <c r="Y114" s="51"/>
    </row>
    <row r="115" spans="1:25" ht="46.8" x14ac:dyDescent="0.25">
      <c r="A115" s="84" t="s">
        <v>115</v>
      </c>
      <c r="B115" s="84"/>
      <c r="C115" s="84" t="s">
        <v>139</v>
      </c>
      <c r="D115" s="84"/>
      <c r="E115" s="84" t="s">
        <v>151</v>
      </c>
      <c r="F115" s="84"/>
      <c r="G115" s="84" t="s">
        <v>579</v>
      </c>
      <c r="H115" s="164" t="s">
        <v>153</v>
      </c>
      <c r="I115" s="164"/>
      <c r="J115" s="84" t="s">
        <v>725</v>
      </c>
      <c r="K115" s="84" t="s">
        <v>952</v>
      </c>
      <c r="L115" s="85">
        <v>1</v>
      </c>
      <c r="M115" s="86">
        <v>132.77000000000001</v>
      </c>
      <c r="N115" s="95">
        <f t="shared" si="1"/>
        <v>132.77000000000001</v>
      </c>
      <c r="O115" s="80" t="s">
        <v>3</v>
      </c>
      <c r="P115" s="51"/>
      <c r="Q115" s="51"/>
      <c r="T115" s="51"/>
      <c r="Y115" s="51"/>
    </row>
    <row r="116" spans="1:25" ht="46.8" x14ac:dyDescent="0.25">
      <c r="A116" s="84" t="s">
        <v>115</v>
      </c>
      <c r="B116" s="84"/>
      <c r="C116" s="84" t="s">
        <v>139</v>
      </c>
      <c r="D116" s="84"/>
      <c r="E116" s="84" t="s">
        <v>151</v>
      </c>
      <c r="F116" s="84"/>
      <c r="G116" s="84" t="s">
        <v>580</v>
      </c>
      <c r="H116" s="164" t="s">
        <v>153</v>
      </c>
      <c r="I116" s="164"/>
      <c r="J116" s="84" t="s">
        <v>726</v>
      </c>
      <c r="K116" s="84" t="s">
        <v>953</v>
      </c>
      <c r="L116" s="85">
        <v>1</v>
      </c>
      <c r="M116" s="86">
        <v>416.24</v>
      </c>
      <c r="N116" s="95">
        <f t="shared" si="1"/>
        <v>416.24</v>
      </c>
      <c r="O116" s="80" t="s">
        <v>3</v>
      </c>
      <c r="P116" s="51"/>
      <c r="Q116" s="51"/>
      <c r="T116" s="51"/>
      <c r="Y116" s="51"/>
    </row>
    <row r="117" spans="1:25" ht="46.8" x14ac:dyDescent="0.25">
      <c r="A117" s="84" t="s">
        <v>115</v>
      </c>
      <c r="B117" s="84"/>
      <c r="C117" s="84" t="s">
        <v>139</v>
      </c>
      <c r="D117" s="84"/>
      <c r="E117" s="84" t="s">
        <v>151</v>
      </c>
      <c r="F117" s="84"/>
      <c r="G117" s="84" t="s">
        <v>533</v>
      </c>
      <c r="H117" s="164" t="s">
        <v>153</v>
      </c>
      <c r="I117" s="164"/>
      <c r="J117" s="84" t="s">
        <v>727</v>
      </c>
      <c r="K117" s="84" t="s">
        <v>954</v>
      </c>
      <c r="L117" s="85">
        <v>1</v>
      </c>
      <c r="M117" s="86">
        <v>593.16</v>
      </c>
      <c r="N117" s="95">
        <f t="shared" si="1"/>
        <v>593.16</v>
      </c>
      <c r="O117" s="80" t="s">
        <v>3</v>
      </c>
      <c r="P117" s="51"/>
      <c r="Q117" s="51"/>
      <c r="T117" s="51"/>
      <c r="Y117" s="51"/>
    </row>
    <row r="118" spans="1:25" ht="46.8" x14ac:dyDescent="0.25">
      <c r="A118" s="84" t="s">
        <v>115</v>
      </c>
      <c r="B118" s="84"/>
      <c r="C118" s="84" t="s">
        <v>139</v>
      </c>
      <c r="D118" s="84"/>
      <c r="E118" s="84" t="s">
        <v>151</v>
      </c>
      <c r="F118" s="84"/>
      <c r="G118" s="84" t="s">
        <v>581</v>
      </c>
      <c r="H118" s="164" t="s">
        <v>153</v>
      </c>
      <c r="I118" s="164"/>
      <c r="J118" s="84" t="s">
        <v>728</v>
      </c>
      <c r="K118" s="84" t="s">
        <v>955</v>
      </c>
      <c r="L118" s="85">
        <v>1</v>
      </c>
      <c r="M118" s="86">
        <v>62.5</v>
      </c>
      <c r="N118" s="95">
        <f t="shared" si="1"/>
        <v>62.5</v>
      </c>
      <c r="O118" s="80" t="s">
        <v>3</v>
      </c>
      <c r="P118" s="51"/>
      <c r="Q118" s="51"/>
      <c r="T118" s="51"/>
      <c r="Y118" s="51"/>
    </row>
    <row r="119" spans="1:25" ht="46.8" x14ac:dyDescent="0.25">
      <c r="A119" s="84" t="s">
        <v>115</v>
      </c>
      <c r="B119" s="84"/>
      <c r="C119" s="84" t="s">
        <v>139</v>
      </c>
      <c r="D119" s="84"/>
      <c r="E119" s="84" t="s">
        <v>151</v>
      </c>
      <c r="F119" s="84"/>
      <c r="G119" s="84" t="s">
        <v>576</v>
      </c>
      <c r="H119" s="164" t="s">
        <v>153</v>
      </c>
      <c r="I119" s="164"/>
      <c r="J119" s="84" t="s">
        <v>729</v>
      </c>
      <c r="K119" s="84" t="s">
        <v>956</v>
      </c>
      <c r="L119" s="85">
        <v>1</v>
      </c>
      <c r="M119" s="86">
        <v>36.65</v>
      </c>
      <c r="N119" s="95">
        <f t="shared" si="1"/>
        <v>36.65</v>
      </c>
      <c r="O119" s="80" t="s">
        <v>3</v>
      </c>
      <c r="P119" s="51"/>
      <c r="Q119" s="51"/>
      <c r="T119" s="51"/>
      <c r="Y119" s="51"/>
    </row>
    <row r="120" spans="1:25" ht="46.8" x14ac:dyDescent="0.25">
      <c r="A120" s="84" t="s">
        <v>115</v>
      </c>
      <c r="B120" s="84"/>
      <c r="C120" s="84" t="s">
        <v>139</v>
      </c>
      <c r="D120" s="84"/>
      <c r="E120" s="84" t="s">
        <v>151</v>
      </c>
      <c r="F120" s="84"/>
      <c r="G120" s="84" t="s">
        <v>582</v>
      </c>
      <c r="H120" s="164" t="s">
        <v>153</v>
      </c>
      <c r="I120" s="164"/>
      <c r="J120" s="84" t="s">
        <v>730</v>
      </c>
      <c r="K120" s="84" t="s">
        <v>957</v>
      </c>
      <c r="L120" s="85">
        <v>2</v>
      </c>
      <c r="M120" s="86">
        <v>469.54</v>
      </c>
      <c r="N120" s="95">
        <f t="shared" si="1"/>
        <v>939.08</v>
      </c>
      <c r="O120" s="80" t="s">
        <v>3</v>
      </c>
      <c r="P120" s="51"/>
      <c r="Q120" s="51"/>
      <c r="T120" s="51"/>
      <c r="Y120" s="51"/>
    </row>
    <row r="121" spans="1:25" ht="46.8" x14ac:dyDescent="0.25">
      <c r="A121" s="84" t="s">
        <v>115</v>
      </c>
      <c r="B121" s="84"/>
      <c r="C121" s="84" t="s">
        <v>139</v>
      </c>
      <c r="D121" s="84"/>
      <c r="E121" s="84" t="s">
        <v>151</v>
      </c>
      <c r="F121" s="84"/>
      <c r="G121" s="84" t="s">
        <v>583</v>
      </c>
      <c r="H121" s="164" t="s">
        <v>153</v>
      </c>
      <c r="I121" s="164"/>
      <c r="J121" s="84" t="s">
        <v>731</v>
      </c>
      <c r="K121" s="84" t="s">
        <v>958</v>
      </c>
      <c r="L121" s="85">
        <v>1</v>
      </c>
      <c r="M121" s="86">
        <v>410.91</v>
      </c>
      <c r="N121" s="95">
        <f t="shared" si="1"/>
        <v>410.91</v>
      </c>
      <c r="O121" s="80" t="s">
        <v>3</v>
      </c>
      <c r="P121" s="51"/>
      <c r="Q121" s="51"/>
      <c r="T121" s="51"/>
      <c r="Y121" s="51"/>
    </row>
    <row r="122" spans="1:25" ht="46.8" x14ac:dyDescent="0.25">
      <c r="A122" s="84" t="s">
        <v>115</v>
      </c>
      <c r="B122" s="84"/>
      <c r="C122" s="84" t="s">
        <v>139</v>
      </c>
      <c r="D122" s="84"/>
      <c r="E122" s="84" t="s">
        <v>151</v>
      </c>
      <c r="F122" s="84"/>
      <c r="G122" s="84" t="s">
        <v>579</v>
      </c>
      <c r="H122" s="164" t="s">
        <v>153</v>
      </c>
      <c r="I122" s="164"/>
      <c r="J122" s="84" t="s">
        <v>732</v>
      </c>
      <c r="K122" s="84" t="s">
        <v>959</v>
      </c>
      <c r="L122" s="85">
        <v>1</v>
      </c>
      <c r="M122" s="86">
        <v>61.24</v>
      </c>
      <c r="N122" s="95">
        <f t="shared" si="1"/>
        <v>61.24</v>
      </c>
      <c r="O122" s="80" t="s">
        <v>3</v>
      </c>
      <c r="P122" s="51"/>
      <c r="Q122" s="51"/>
      <c r="T122" s="51"/>
      <c r="Y122" s="51"/>
    </row>
    <row r="123" spans="1:25" ht="46.8" x14ac:dyDescent="0.25">
      <c r="A123" s="84" t="s">
        <v>115</v>
      </c>
      <c r="B123" s="84"/>
      <c r="C123" s="84" t="s">
        <v>139</v>
      </c>
      <c r="D123" s="84"/>
      <c r="E123" s="84" t="s">
        <v>151</v>
      </c>
      <c r="F123" s="84"/>
      <c r="G123" s="84" t="s">
        <v>583</v>
      </c>
      <c r="H123" s="164" t="s">
        <v>153</v>
      </c>
      <c r="I123" s="164"/>
      <c r="J123" s="84" t="s">
        <v>733</v>
      </c>
      <c r="K123" s="84" t="s">
        <v>960</v>
      </c>
      <c r="L123" s="85">
        <v>1</v>
      </c>
      <c r="M123" s="86">
        <v>33.979999999999997</v>
      </c>
      <c r="N123" s="95">
        <f t="shared" si="1"/>
        <v>33.979999999999997</v>
      </c>
      <c r="O123" s="80" t="s">
        <v>3</v>
      </c>
      <c r="P123" s="51"/>
      <c r="Q123" s="51"/>
      <c r="T123" s="51"/>
      <c r="Y123" s="51"/>
    </row>
    <row r="124" spans="1:25" ht="46.8" x14ac:dyDescent="0.25">
      <c r="A124" s="84" t="s">
        <v>115</v>
      </c>
      <c r="B124" s="84"/>
      <c r="C124" s="84" t="s">
        <v>139</v>
      </c>
      <c r="D124" s="84"/>
      <c r="E124" s="84" t="s">
        <v>151</v>
      </c>
      <c r="F124" s="84"/>
      <c r="G124" s="84" t="s">
        <v>583</v>
      </c>
      <c r="H124" s="164" t="s">
        <v>153</v>
      </c>
      <c r="I124" s="164"/>
      <c r="J124" s="84" t="s">
        <v>734</v>
      </c>
      <c r="K124" s="84" t="s">
        <v>961</v>
      </c>
      <c r="L124" s="85">
        <v>1</v>
      </c>
      <c r="M124" s="86">
        <v>63.56</v>
      </c>
      <c r="N124" s="95">
        <f t="shared" si="1"/>
        <v>63.56</v>
      </c>
      <c r="O124" s="80" t="s">
        <v>3</v>
      </c>
      <c r="P124" s="51"/>
      <c r="Q124" s="51"/>
      <c r="T124" s="51"/>
      <c r="Y124" s="51"/>
    </row>
    <row r="125" spans="1:25" ht="46.8" x14ac:dyDescent="0.25">
      <c r="A125" s="84" t="s">
        <v>115</v>
      </c>
      <c r="B125" s="84"/>
      <c r="C125" s="84" t="s">
        <v>139</v>
      </c>
      <c r="D125" s="84"/>
      <c r="E125" s="84" t="s">
        <v>151</v>
      </c>
      <c r="F125" s="84"/>
      <c r="G125" s="84" t="s">
        <v>584</v>
      </c>
      <c r="H125" s="164" t="s">
        <v>153</v>
      </c>
      <c r="I125" s="164"/>
      <c r="J125" s="84" t="s">
        <v>735</v>
      </c>
      <c r="K125" s="84" t="s">
        <v>962</v>
      </c>
      <c r="L125" s="85">
        <v>1</v>
      </c>
      <c r="M125" s="86">
        <v>157.52000000000001</v>
      </c>
      <c r="N125" s="95">
        <f t="shared" si="1"/>
        <v>157.52000000000001</v>
      </c>
      <c r="O125" s="80" t="s">
        <v>3</v>
      </c>
      <c r="P125" s="51"/>
      <c r="Q125" s="51"/>
      <c r="T125" s="51"/>
      <c r="Y125" s="51"/>
    </row>
    <row r="126" spans="1:25" ht="46.8" x14ac:dyDescent="0.25">
      <c r="A126" s="84" t="s">
        <v>115</v>
      </c>
      <c r="B126" s="84"/>
      <c r="C126" s="84" t="s">
        <v>139</v>
      </c>
      <c r="D126" s="84"/>
      <c r="E126" s="84" t="s">
        <v>151</v>
      </c>
      <c r="F126" s="84"/>
      <c r="G126" s="84" t="s">
        <v>585</v>
      </c>
      <c r="H126" s="164" t="s">
        <v>153</v>
      </c>
      <c r="I126" s="164"/>
      <c r="J126" s="84" t="s">
        <v>736</v>
      </c>
      <c r="K126" s="84" t="s">
        <v>963</v>
      </c>
      <c r="L126" s="85">
        <v>1</v>
      </c>
      <c r="M126" s="86">
        <v>117.96</v>
      </c>
      <c r="N126" s="95">
        <f t="shared" si="1"/>
        <v>117.96</v>
      </c>
      <c r="O126" s="80" t="s">
        <v>3</v>
      </c>
      <c r="P126" s="51"/>
      <c r="Q126" s="51"/>
      <c r="T126" s="51"/>
      <c r="Y126" s="51"/>
    </row>
    <row r="127" spans="1:25" ht="46.8" x14ac:dyDescent="0.25">
      <c r="A127" s="84" t="s">
        <v>115</v>
      </c>
      <c r="B127" s="84"/>
      <c r="C127" s="84" t="s">
        <v>139</v>
      </c>
      <c r="D127" s="84"/>
      <c r="E127" s="84" t="s">
        <v>151</v>
      </c>
      <c r="F127" s="84"/>
      <c r="G127" s="84" t="s">
        <v>583</v>
      </c>
      <c r="H127" s="164" t="s">
        <v>153</v>
      </c>
      <c r="I127" s="164"/>
      <c r="J127" s="84" t="s">
        <v>737</v>
      </c>
      <c r="K127" s="84" t="s">
        <v>964</v>
      </c>
      <c r="L127" s="85">
        <v>1</v>
      </c>
      <c r="M127" s="86">
        <v>43.83</v>
      </c>
      <c r="N127" s="95">
        <f t="shared" si="1"/>
        <v>43.83</v>
      </c>
      <c r="O127" s="80" t="s">
        <v>3</v>
      </c>
      <c r="P127" s="51"/>
      <c r="Q127" s="51"/>
      <c r="T127" s="51"/>
      <c r="Y127" s="51"/>
    </row>
    <row r="128" spans="1:25" ht="46.8" x14ac:dyDescent="0.25">
      <c r="A128" s="84" t="s">
        <v>115</v>
      </c>
      <c r="B128" s="84"/>
      <c r="C128" s="84" t="s">
        <v>139</v>
      </c>
      <c r="D128" s="84"/>
      <c r="E128" s="84" t="s">
        <v>151</v>
      </c>
      <c r="F128" s="84"/>
      <c r="G128" s="84" t="s">
        <v>586</v>
      </c>
      <c r="H128" s="164" t="s">
        <v>153</v>
      </c>
      <c r="I128" s="164"/>
      <c r="J128" s="84" t="s">
        <v>738</v>
      </c>
      <c r="K128" s="84" t="s">
        <v>965</v>
      </c>
      <c r="L128" s="85">
        <v>1</v>
      </c>
      <c r="M128" s="86">
        <v>57.75</v>
      </c>
      <c r="N128" s="95">
        <f t="shared" si="1"/>
        <v>57.75</v>
      </c>
      <c r="O128" s="80" t="s">
        <v>3</v>
      </c>
      <c r="P128" s="51"/>
      <c r="Q128" s="51"/>
      <c r="T128" s="51"/>
      <c r="Y128" s="51"/>
    </row>
    <row r="129" spans="1:25" ht="46.8" x14ac:dyDescent="0.25">
      <c r="A129" s="84" t="s">
        <v>115</v>
      </c>
      <c r="B129" s="84"/>
      <c r="C129" s="84" t="s">
        <v>139</v>
      </c>
      <c r="D129" s="84"/>
      <c r="E129" s="84" t="s">
        <v>151</v>
      </c>
      <c r="F129" s="84"/>
      <c r="G129" s="84" t="s">
        <v>586</v>
      </c>
      <c r="H129" s="164" t="s">
        <v>153</v>
      </c>
      <c r="I129" s="164"/>
      <c r="J129" s="84" t="s">
        <v>739</v>
      </c>
      <c r="K129" s="84" t="s">
        <v>966</v>
      </c>
      <c r="L129" s="85">
        <v>1</v>
      </c>
      <c r="M129" s="86">
        <v>25.02</v>
      </c>
      <c r="N129" s="95">
        <f t="shared" si="1"/>
        <v>25.02</v>
      </c>
      <c r="O129" s="80" t="s">
        <v>3</v>
      </c>
      <c r="P129" s="51"/>
      <c r="Q129" s="51"/>
      <c r="T129" s="51"/>
      <c r="Y129" s="51"/>
    </row>
    <row r="130" spans="1:25" ht="46.8" x14ac:dyDescent="0.25">
      <c r="A130" s="84" t="s">
        <v>115</v>
      </c>
      <c r="B130" s="84"/>
      <c r="C130" s="84" t="s">
        <v>139</v>
      </c>
      <c r="D130" s="84"/>
      <c r="E130" s="84" t="s">
        <v>151</v>
      </c>
      <c r="F130" s="84"/>
      <c r="G130" s="84" t="s">
        <v>586</v>
      </c>
      <c r="H130" s="164" t="s">
        <v>153</v>
      </c>
      <c r="I130" s="164"/>
      <c r="J130" s="84" t="s">
        <v>740</v>
      </c>
      <c r="K130" s="84" t="s">
        <v>967</v>
      </c>
      <c r="L130" s="85">
        <v>1</v>
      </c>
      <c r="M130" s="86">
        <v>30.1</v>
      </c>
      <c r="N130" s="95">
        <f t="shared" si="1"/>
        <v>30.1</v>
      </c>
      <c r="O130" s="80" t="s">
        <v>3</v>
      </c>
      <c r="P130" s="51"/>
      <c r="Q130" s="51"/>
      <c r="T130" s="51"/>
      <c r="Y130" s="51"/>
    </row>
    <row r="131" spans="1:25" ht="46.8" x14ac:dyDescent="0.25">
      <c r="A131" s="84" t="s">
        <v>115</v>
      </c>
      <c r="B131" s="84"/>
      <c r="C131" s="84" t="s">
        <v>139</v>
      </c>
      <c r="D131" s="84"/>
      <c r="E131" s="84" t="s">
        <v>151</v>
      </c>
      <c r="F131" s="84"/>
      <c r="G131" s="84" t="s">
        <v>583</v>
      </c>
      <c r="H131" s="164" t="s">
        <v>153</v>
      </c>
      <c r="I131" s="164"/>
      <c r="J131" s="84" t="s">
        <v>741</v>
      </c>
      <c r="K131" s="84" t="s">
        <v>968</v>
      </c>
      <c r="L131" s="85">
        <v>1</v>
      </c>
      <c r="M131" s="86">
        <v>30.7</v>
      </c>
      <c r="N131" s="95">
        <f t="shared" si="1"/>
        <v>30.7</v>
      </c>
      <c r="O131" s="80" t="s">
        <v>3</v>
      </c>
      <c r="P131" s="51"/>
      <c r="Q131" s="51"/>
      <c r="T131" s="51"/>
      <c r="Y131" s="51"/>
    </row>
    <row r="132" spans="1:25" ht="46.8" x14ac:dyDescent="0.25">
      <c r="A132" s="84" t="s">
        <v>115</v>
      </c>
      <c r="B132" s="84"/>
      <c r="C132" s="84" t="s">
        <v>139</v>
      </c>
      <c r="D132" s="84"/>
      <c r="E132" s="84" t="s">
        <v>151</v>
      </c>
      <c r="F132" s="84"/>
      <c r="G132" s="84" t="s">
        <v>583</v>
      </c>
      <c r="H132" s="164" t="s">
        <v>153</v>
      </c>
      <c r="I132" s="164"/>
      <c r="J132" s="84" t="s">
        <v>742</v>
      </c>
      <c r="K132" s="84" t="s">
        <v>969</v>
      </c>
      <c r="L132" s="85">
        <v>1</v>
      </c>
      <c r="M132" s="86">
        <v>40.56</v>
      </c>
      <c r="N132" s="95">
        <f t="shared" ref="N132:N195" si="2">$L132*$M132</f>
        <v>40.56</v>
      </c>
      <c r="O132" s="80" t="s">
        <v>3</v>
      </c>
      <c r="P132" s="51"/>
      <c r="Q132" s="51"/>
      <c r="T132" s="51"/>
      <c r="Y132" s="51"/>
    </row>
    <row r="133" spans="1:25" ht="46.8" x14ac:dyDescent="0.25">
      <c r="A133" s="84" t="s">
        <v>115</v>
      </c>
      <c r="B133" s="84"/>
      <c r="C133" s="84" t="s">
        <v>139</v>
      </c>
      <c r="D133" s="84"/>
      <c r="E133" s="84" t="s">
        <v>151</v>
      </c>
      <c r="F133" s="84"/>
      <c r="G133" s="84" t="s">
        <v>587</v>
      </c>
      <c r="H133" s="164" t="s">
        <v>153</v>
      </c>
      <c r="I133" s="164"/>
      <c r="J133" s="84" t="s">
        <v>743</v>
      </c>
      <c r="K133" s="84" t="s">
        <v>743</v>
      </c>
      <c r="L133" s="85">
        <v>1</v>
      </c>
      <c r="M133" s="86">
        <v>70.73</v>
      </c>
      <c r="N133" s="95">
        <f t="shared" si="2"/>
        <v>70.73</v>
      </c>
      <c r="O133" s="80" t="s">
        <v>3</v>
      </c>
      <c r="P133" s="51"/>
      <c r="Q133" s="51"/>
      <c r="T133" s="51"/>
      <c r="Y133" s="51"/>
    </row>
    <row r="134" spans="1:25" ht="46.8" x14ac:dyDescent="0.25">
      <c r="A134" s="84" t="s">
        <v>115</v>
      </c>
      <c r="B134" s="84"/>
      <c r="C134" s="84" t="s">
        <v>139</v>
      </c>
      <c r="D134" s="84"/>
      <c r="E134" s="84" t="s">
        <v>151</v>
      </c>
      <c r="F134" s="84"/>
      <c r="G134" s="84" t="s">
        <v>577</v>
      </c>
      <c r="H134" s="164" t="s">
        <v>153</v>
      </c>
      <c r="I134" s="164"/>
      <c r="J134" s="84" t="s">
        <v>744</v>
      </c>
      <c r="K134" s="84" t="s">
        <v>970</v>
      </c>
      <c r="L134" s="85">
        <v>1</v>
      </c>
      <c r="M134" s="86">
        <v>143.72</v>
      </c>
      <c r="N134" s="95">
        <f t="shared" si="2"/>
        <v>143.72</v>
      </c>
      <c r="O134" s="80" t="s">
        <v>3</v>
      </c>
      <c r="P134" s="51"/>
      <c r="Q134" s="51"/>
      <c r="T134" s="51"/>
      <c r="Y134" s="51"/>
    </row>
    <row r="135" spans="1:25" ht="46.8" x14ac:dyDescent="0.25">
      <c r="A135" s="84" t="s">
        <v>115</v>
      </c>
      <c r="B135" s="84"/>
      <c r="C135" s="84" t="s">
        <v>139</v>
      </c>
      <c r="D135" s="84"/>
      <c r="E135" s="84" t="s">
        <v>151</v>
      </c>
      <c r="F135" s="84"/>
      <c r="G135" s="84" t="s">
        <v>580</v>
      </c>
      <c r="H135" s="164" t="s">
        <v>153</v>
      </c>
      <c r="I135" s="164"/>
      <c r="J135" s="84" t="s">
        <v>745</v>
      </c>
      <c r="K135" s="84" t="s">
        <v>971</v>
      </c>
      <c r="L135" s="85">
        <v>1</v>
      </c>
      <c r="M135" s="86">
        <v>550.08000000000004</v>
      </c>
      <c r="N135" s="95">
        <f t="shared" si="2"/>
        <v>550.08000000000004</v>
      </c>
      <c r="O135" s="80" t="s">
        <v>3</v>
      </c>
      <c r="P135" s="51"/>
      <c r="Q135" s="51"/>
      <c r="T135" s="51"/>
      <c r="Y135" s="51"/>
    </row>
    <row r="136" spans="1:25" ht="46.8" x14ac:dyDescent="0.25">
      <c r="A136" s="84" t="s">
        <v>115</v>
      </c>
      <c r="B136" s="84"/>
      <c r="C136" s="84" t="s">
        <v>139</v>
      </c>
      <c r="D136" s="84"/>
      <c r="E136" s="84" t="s">
        <v>151</v>
      </c>
      <c r="F136" s="84"/>
      <c r="G136" s="84" t="s">
        <v>577</v>
      </c>
      <c r="H136" s="164" t="s">
        <v>153</v>
      </c>
      <c r="I136" s="164"/>
      <c r="J136" s="84" t="s">
        <v>746</v>
      </c>
      <c r="K136" s="84" t="s">
        <v>972</v>
      </c>
      <c r="L136" s="85">
        <v>1</v>
      </c>
      <c r="M136" s="86">
        <v>696.19</v>
      </c>
      <c r="N136" s="95">
        <f t="shared" si="2"/>
        <v>696.19</v>
      </c>
      <c r="O136" s="80" t="s">
        <v>3</v>
      </c>
      <c r="P136" s="51"/>
      <c r="Q136" s="51"/>
      <c r="T136" s="51"/>
      <c r="Y136" s="51"/>
    </row>
    <row r="137" spans="1:25" ht="46.8" x14ac:dyDescent="0.25">
      <c r="A137" s="84" t="s">
        <v>529</v>
      </c>
      <c r="B137" s="84"/>
      <c r="C137" s="84" t="s">
        <v>139</v>
      </c>
      <c r="D137" s="84"/>
      <c r="E137" s="84" t="s">
        <v>151</v>
      </c>
      <c r="F137" s="84"/>
      <c r="G137" s="84" t="s">
        <v>588</v>
      </c>
      <c r="H137" s="164" t="s">
        <v>153</v>
      </c>
      <c r="I137" s="164"/>
      <c r="J137" s="84" t="s">
        <v>747</v>
      </c>
      <c r="K137" s="84" t="s">
        <v>973</v>
      </c>
      <c r="L137" s="85">
        <v>5</v>
      </c>
      <c r="M137" s="86">
        <v>100.76</v>
      </c>
      <c r="N137" s="95">
        <f t="shared" si="2"/>
        <v>503.8</v>
      </c>
      <c r="O137" s="80" t="s">
        <v>3</v>
      </c>
      <c r="P137" s="51"/>
      <c r="Q137" s="51"/>
      <c r="T137" s="51"/>
      <c r="Y137" s="51"/>
    </row>
    <row r="138" spans="1:25" ht="46.8" x14ac:dyDescent="0.25">
      <c r="A138" s="84" t="s">
        <v>529</v>
      </c>
      <c r="B138" s="84"/>
      <c r="C138" s="84" t="s">
        <v>139</v>
      </c>
      <c r="D138" s="84"/>
      <c r="E138" s="84" t="s">
        <v>151</v>
      </c>
      <c r="F138" s="84"/>
      <c r="G138" s="84" t="s">
        <v>588</v>
      </c>
      <c r="H138" s="164" t="s">
        <v>153</v>
      </c>
      <c r="I138" s="164"/>
      <c r="J138" s="84" t="s">
        <v>748</v>
      </c>
      <c r="K138" s="84" t="s">
        <v>974</v>
      </c>
      <c r="L138" s="85">
        <v>3</v>
      </c>
      <c r="M138" s="86">
        <v>64.55</v>
      </c>
      <c r="N138" s="95">
        <f t="shared" si="2"/>
        <v>193.64999999999998</v>
      </c>
      <c r="O138" s="80" t="s">
        <v>3</v>
      </c>
      <c r="P138" s="51"/>
      <c r="Q138" s="51"/>
      <c r="T138" s="51"/>
      <c r="Y138" s="51"/>
    </row>
    <row r="139" spans="1:25" ht="46.8" x14ac:dyDescent="0.25">
      <c r="A139" s="84" t="s">
        <v>529</v>
      </c>
      <c r="B139" s="84"/>
      <c r="C139" s="84" t="s">
        <v>139</v>
      </c>
      <c r="D139" s="84"/>
      <c r="E139" s="84" t="s">
        <v>151</v>
      </c>
      <c r="F139" s="84"/>
      <c r="G139" s="84" t="s">
        <v>588</v>
      </c>
      <c r="H139" s="164" t="s">
        <v>153</v>
      </c>
      <c r="I139" s="164"/>
      <c r="J139" s="84" t="s">
        <v>749</v>
      </c>
      <c r="K139" s="84" t="s">
        <v>975</v>
      </c>
      <c r="L139" s="85">
        <v>2</v>
      </c>
      <c r="M139" s="86">
        <v>138.62</v>
      </c>
      <c r="N139" s="95">
        <f t="shared" si="2"/>
        <v>277.24</v>
      </c>
      <c r="O139" s="80" t="s">
        <v>3</v>
      </c>
      <c r="P139" s="51"/>
      <c r="Q139" s="51"/>
      <c r="T139" s="51"/>
      <c r="Y139" s="51"/>
    </row>
    <row r="140" spans="1:25" ht="46.8" x14ac:dyDescent="0.25">
      <c r="A140" s="84" t="s">
        <v>529</v>
      </c>
      <c r="B140" s="84"/>
      <c r="C140" s="84" t="s">
        <v>139</v>
      </c>
      <c r="D140" s="84"/>
      <c r="E140" s="84" t="s">
        <v>151</v>
      </c>
      <c r="F140" s="84"/>
      <c r="G140" s="84" t="s">
        <v>588</v>
      </c>
      <c r="H140" s="164" t="s">
        <v>153</v>
      </c>
      <c r="I140" s="164"/>
      <c r="J140" s="84" t="s">
        <v>750</v>
      </c>
      <c r="K140" s="84" t="s">
        <v>976</v>
      </c>
      <c r="L140" s="85">
        <v>2</v>
      </c>
      <c r="M140" s="86">
        <v>76.489999999999995</v>
      </c>
      <c r="N140" s="95">
        <f t="shared" si="2"/>
        <v>152.97999999999999</v>
      </c>
      <c r="O140" s="80" t="s">
        <v>3</v>
      </c>
      <c r="P140" s="51"/>
      <c r="Q140" s="51"/>
      <c r="T140" s="51"/>
      <c r="Y140" s="51"/>
    </row>
    <row r="141" spans="1:25" ht="46.8" x14ac:dyDescent="0.25">
      <c r="A141" s="84" t="s">
        <v>529</v>
      </c>
      <c r="B141" s="84"/>
      <c r="C141" s="84" t="s">
        <v>139</v>
      </c>
      <c r="D141" s="84"/>
      <c r="E141" s="84" t="s">
        <v>151</v>
      </c>
      <c r="F141" s="84"/>
      <c r="G141" s="84" t="s">
        <v>588</v>
      </c>
      <c r="H141" s="164" t="s">
        <v>153</v>
      </c>
      <c r="I141" s="164"/>
      <c r="J141" s="84" t="s">
        <v>751</v>
      </c>
      <c r="K141" s="84" t="s">
        <v>977</v>
      </c>
      <c r="L141" s="85">
        <v>2</v>
      </c>
      <c r="M141" s="86">
        <v>92.08</v>
      </c>
      <c r="N141" s="95">
        <f t="shared" si="2"/>
        <v>184.16</v>
      </c>
      <c r="O141" s="80" t="s">
        <v>3</v>
      </c>
      <c r="P141" s="51"/>
      <c r="Q141" s="51"/>
      <c r="T141" s="51"/>
      <c r="Y141" s="51"/>
    </row>
    <row r="142" spans="1:25" ht="46.8" x14ac:dyDescent="0.25">
      <c r="A142" s="84" t="s">
        <v>529</v>
      </c>
      <c r="B142" s="84"/>
      <c r="C142" s="84" t="s">
        <v>139</v>
      </c>
      <c r="D142" s="84"/>
      <c r="E142" s="84" t="s">
        <v>151</v>
      </c>
      <c r="F142" s="84"/>
      <c r="G142" s="84" t="s">
        <v>588</v>
      </c>
      <c r="H142" s="164" t="s">
        <v>153</v>
      </c>
      <c r="I142" s="164"/>
      <c r="J142" s="84" t="s">
        <v>752</v>
      </c>
      <c r="K142" s="84" t="s">
        <v>978</v>
      </c>
      <c r="L142" s="85">
        <v>2</v>
      </c>
      <c r="M142" s="86">
        <v>14.39</v>
      </c>
      <c r="N142" s="95">
        <f t="shared" si="2"/>
        <v>28.78</v>
      </c>
      <c r="O142" s="80" t="s">
        <v>3</v>
      </c>
      <c r="P142" s="51"/>
      <c r="Q142" s="51"/>
      <c r="T142" s="51"/>
      <c r="Y142" s="51"/>
    </row>
    <row r="143" spans="1:25" ht="46.8" x14ac:dyDescent="0.25">
      <c r="A143" s="84" t="s">
        <v>529</v>
      </c>
      <c r="B143" s="84"/>
      <c r="C143" s="84" t="s">
        <v>139</v>
      </c>
      <c r="D143" s="84"/>
      <c r="E143" s="84" t="s">
        <v>151</v>
      </c>
      <c r="F143" s="84"/>
      <c r="G143" s="84" t="s">
        <v>588</v>
      </c>
      <c r="H143" s="164" t="s">
        <v>153</v>
      </c>
      <c r="I143" s="164"/>
      <c r="J143" s="84" t="s">
        <v>753</v>
      </c>
      <c r="K143" s="84" t="s">
        <v>979</v>
      </c>
      <c r="L143" s="85">
        <v>2</v>
      </c>
      <c r="M143" s="86">
        <v>30.35</v>
      </c>
      <c r="N143" s="95">
        <f t="shared" si="2"/>
        <v>60.7</v>
      </c>
      <c r="O143" s="80" t="s">
        <v>3</v>
      </c>
      <c r="P143" s="51"/>
      <c r="Q143" s="51"/>
      <c r="T143" s="51"/>
      <c r="Y143" s="51"/>
    </row>
    <row r="144" spans="1:25" ht="46.8" x14ac:dyDescent="0.25">
      <c r="A144" s="84" t="s">
        <v>529</v>
      </c>
      <c r="B144" s="84"/>
      <c r="C144" s="84" t="s">
        <v>139</v>
      </c>
      <c r="D144" s="84"/>
      <c r="E144" s="84" t="s">
        <v>151</v>
      </c>
      <c r="F144" s="84"/>
      <c r="G144" s="84" t="s">
        <v>588</v>
      </c>
      <c r="H144" s="164" t="s">
        <v>153</v>
      </c>
      <c r="I144" s="164"/>
      <c r="J144" s="84" t="s">
        <v>754</v>
      </c>
      <c r="K144" s="84" t="s">
        <v>980</v>
      </c>
      <c r="L144" s="85">
        <v>3</v>
      </c>
      <c r="M144" s="86">
        <v>83.74</v>
      </c>
      <c r="N144" s="95">
        <f t="shared" si="2"/>
        <v>251.21999999999997</v>
      </c>
      <c r="O144" s="80" t="s">
        <v>3</v>
      </c>
      <c r="P144" s="51"/>
      <c r="Q144" s="51"/>
      <c r="T144" s="51"/>
      <c r="Y144" s="51"/>
    </row>
    <row r="145" spans="1:25" ht="46.8" x14ac:dyDescent="0.25">
      <c r="A145" s="84" t="s">
        <v>529</v>
      </c>
      <c r="B145" s="84"/>
      <c r="C145" s="84" t="s">
        <v>139</v>
      </c>
      <c r="D145" s="84"/>
      <c r="E145" s="84" t="s">
        <v>151</v>
      </c>
      <c r="F145" s="84"/>
      <c r="G145" s="84" t="s">
        <v>589</v>
      </c>
      <c r="H145" s="164" t="s">
        <v>153</v>
      </c>
      <c r="I145" s="164"/>
      <c r="J145" s="84" t="s">
        <v>755</v>
      </c>
      <c r="K145" s="84" t="s">
        <v>981</v>
      </c>
      <c r="L145" s="85">
        <v>3</v>
      </c>
      <c r="M145" s="86">
        <v>83.74</v>
      </c>
      <c r="N145" s="95">
        <f t="shared" si="2"/>
        <v>251.21999999999997</v>
      </c>
      <c r="O145" s="80" t="s">
        <v>3</v>
      </c>
      <c r="P145" s="51"/>
      <c r="Q145" s="51"/>
      <c r="T145" s="51"/>
      <c r="Y145" s="51"/>
    </row>
    <row r="146" spans="1:25" ht="46.8" x14ac:dyDescent="0.25">
      <c r="A146" s="84" t="s">
        <v>529</v>
      </c>
      <c r="B146" s="84"/>
      <c r="C146" s="84" t="s">
        <v>139</v>
      </c>
      <c r="D146" s="84"/>
      <c r="E146" s="84" t="s">
        <v>151</v>
      </c>
      <c r="F146" s="84"/>
      <c r="G146" s="84" t="s">
        <v>588</v>
      </c>
      <c r="H146" s="164" t="s">
        <v>153</v>
      </c>
      <c r="I146" s="164"/>
      <c r="J146" s="84" t="s">
        <v>756</v>
      </c>
      <c r="K146" s="84" t="s">
        <v>982</v>
      </c>
      <c r="L146" s="85">
        <v>8</v>
      </c>
      <c r="M146" s="86">
        <v>5.39</v>
      </c>
      <c r="N146" s="95">
        <f t="shared" si="2"/>
        <v>43.12</v>
      </c>
      <c r="O146" s="80" t="s">
        <v>3</v>
      </c>
      <c r="P146" s="51"/>
      <c r="Q146" s="51"/>
      <c r="T146" s="51"/>
      <c r="Y146" s="51"/>
    </row>
    <row r="147" spans="1:25" ht="46.8" x14ac:dyDescent="0.25">
      <c r="A147" s="84" t="s">
        <v>529</v>
      </c>
      <c r="B147" s="84"/>
      <c r="C147" s="84" t="s">
        <v>139</v>
      </c>
      <c r="D147" s="84"/>
      <c r="E147" s="84" t="s">
        <v>151</v>
      </c>
      <c r="F147" s="84"/>
      <c r="G147" s="84" t="s">
        <v>588</v>
      </c>
      <c r="H147" s="164" t="s">
        <v>153</v>
      </c>
      <c r="I147" s="164"/>
      <c r="J147" s="84" t="s">
        <v>757</v>
      </c>
      <c r="K147" s="84" t="s">
        <v>983</v>
      </c>
      <c r="L147" s="85">
        <v>6</v>
      </c>
      <c r="M147" s="86">
        <v>14.53</v>
      </c>
      <c r="N147" s="95">
        <f t="shared" si="2"/>
        <v>87.179999999999993</v>
      </c>
      <c r="O147" s="80" t="s">
        <v>3</v>
      </c>
      <c r="P147" s="51"/>
      <c r="Q147" s="51"/>
      <c r="T147" s="51"/>
      <c r="Y147" s="51"/>
    </row>
    <row r="148" spans="1:25" ht="46.8" x14ac:dyDescent="0.25">
      <c r="A148" s="84" t="s">
        <v>529</v>
      </c>
      <c r="B148" s="84"/>
      <c r="C148" s="84" t="s">
        <v>139</v>
      </c>
      <c r="D148" s="84"/>
      <c r="E148" s="84" t="s">
        <v>151</v>
      </c>
      <c r="F148" s="84"/>
      <c r="G148" s="84" t="s">
        <v>588</v>
      </c>
      <c r="H148" s="164" t="s">
        <v>153</v>
      </c>
      <c r="I148" s="164"/>
      <c r="J148" s="84" t="s">
        <v>758</v>
      </c>
      <c r="K148" s="84" t="s">
        <v>984</v>
      </c>
      <c r="L148" s="85">
        <v>3</v>
      </c>
      <c r="M148" s="86">
        <v>31.62</v>
      </c>
      <c r="N148" s="95">
        <f t="shared" si="2"/>
        <v>94.86</v>
      </c>
      <c r="O148" s="80" t="s">
        <v>3</v>
      </c>
      <c r="P148" s="51"/>
      <c r="Q148" s="51"/>
      <c r="T148" s="51"/>
      <c r="Y148" s="51"/>
    </row>
    <row r="149" spans="1:25" ht="46.8" x14ac:dyDescent="0.25">
      <c r="A149" s="84" t="s">
        <v>529</v>
      </c>
      <c r="B149" s="84"/>
      <c r="C149" s="84" t="s">
        <v>47</v>
      </c>
      <c r="D149" s="84"/>
      <c r="E149" s="84" t="s">
        <v>151</v>
      </c>
      <c r="F149" s="84"/>
      <c r="G149" s="84" t="s">
        <v>582</v>
      </c>
      <c r="H149" s="164" t="s">
        <v>153</v>
      </c>
      <c r="I149" s="164"/>
      <c r="J149" s="84" t="s">
        <v>759</v>
      </c>
      <c r="K149" s="84" t="s">
        <v>985</v>
      </c>
      <c r="L149" s="85">
        <v>4</v>
      </c>
      <c r="M149" s="86">
        <v>476.15</v>
      </c>
      <c r="N149" s="95">
        <f t="shared" si="2"/>
        <v>1904.6</v>
      </c>
      <c r="O149" s="80" t="s">
        <v>3</v>
      </c>
      <c r="P149" s="51"/>
      <c r="Q149" s="51"/>
      <c r="T149" s="51"/>
      <c r="Y149" s="51"/>
    </row>
    <row r="150" spans="1:25" ht="46.8" x14ac:dyDescent="0.25">
      <c r="A150" s="84" t="s">
        <v>529</v>
      </c>
      <c r="B150" s="84"/>
      <c r="C150" s="84" t="s">
        <v>47</v>
      </c>
      <c r="D150" s="84"/>
      <c r="E150" s="84" t="s">
        <v>151</v>
      </c>
      <c r="F150" s="84"/>
      <c r="G150" s="84" t="s">
        <v>588</v>
      </c>
      <c r="H150" s="164" t="s">
        <v>153</v>
      </c>
      <c r="I150" s="164"/>
      <c r="J150" s="84" t="s">
        <v>760</v>
      </c>
      <c r="K150" s="84" t="s">
        <v>986</v>
      </c>
      <c r="L150" s="85">
        <v>1</v>
      </c>
      <c r="M150" s="86">
        <v>303.38</v>
      </c>
      <c r="N150" s="95">
        <f t="shared" si="2"/>
        <v>303.38</v>
      </c>
      <c r="O150" s="80" t="s">
        <v>3</v>
      </c>
      <c r="P150" s="51"/>
      <c r="Q150" s="51"/>
      <c r="T150" s="51"/>
      <c r="Y150" s="51"/>
    </row>
    <row r="151" spans="1:25" ht="46.8" x14ac:dyDescent="0.25">
      <c r="A151" s="84" t="s">
        <v>529</v>
      </c>
      <c r="B151" s="84"/>
      <c r="C151" s="84" t="s">
        <v>139</v>
      </c>
      <c r="D151" s="84"/>
      <c r="E151" s="84" t="s">
        <v>151</v>
      </c>
      <c r="F151" s="84"/>
      <c r="G151" s="84" t="s">
        <v>588</v>
      </c>
      <c r="H151" s="164" t="s">
        <v>153</v>
      </c>
      <c r="I151" s="164"/>
      <c r="J151" s="84" t="s">
        <v>761</v>
      </c>
      <c r="K151" s="84" t="s">
        <v>987</v>
      </c>
      <c r="L151" s="85">
        <v>5</v>
      </c>
      <c r="M151" s="86">
        <v>49.87</v>
      </c>
      <c r="N151" s="95">
        <f t="shared" si="2"/>
        <v>249.35</v>
      </c>
      <c r="O151" s="80" t="s">
        <v>3</v>
      </c>
      <c r="P151" s="51"/>
      <c r="Q151" s="51"/>
      <c r="T151" s="51"/>
      <c r="Y151" s="51"/>
    </row>
    <row r="152" spans="1:25" ht="46.8" x14ac:dyDescent="0.25">
      <c r="A152" s="84" t="s">
        <v>529</v>
      </c>
      <c r="B152" s="84"/>
      <c r="C152" s="84" t="s">
        <v>139</v>
      </c>
      <c r="D152" s="84"/>
      <c r="E152" s="84" t="s">
        <v>151</v>
      </c>
      <c r="F152" s="84"/>
      <c r="G152" s="84" t="s">
        <v>588</v>
      </c>
      <c r="H152" s="164" t="s">
        <v>153</v>
      </c>
      <c r="I152" s="164"/>
      <c r="J152" s="84" t="s">
        <v>762</v>
      </c>
      <c r="K152" s="84" t="s">
        <v>988</v>
      </c>
      <c r="L152" s="85">
        <v>6</v>
      </c>
      <c r="M152" s="86">
        <v>51.01</v>
      </c>
      <c r="N152" s="95">
        <f t="shared" si="2"/>
        <v>306.06</v>
      </c>
      <c r="O152" s="80" t="s">
        <v>3</v>
      </c>
      <c r="P152" s="51"/>
      <c r="Q152" s="51"/>
      <c r="T152" s="51"/>
      <c r="Y152" s="51"/>
    </row>
    <row r="153" spans="1:25" ht="46.8" x14ac:dyDescent="0.25">
      <c r="A153" s="84" t="s">
        <v>529</v>
      </c>
      <c r="B153" s="84"/>
      <c r="C153" s="84" t="s">
        <v>47</v>
      </c>
      <c r="D153" s="84"/>
      <c r="E153" s="84" t="s">
        <v>151</v>
      </c>
      <c r="F153" s="84"/>
      <c r="G153" s="84" t="s">
        <v>588</v>
      </c>
      <c r="H153" s="164" t="s">
        <v>153</v>
      </c>
      <c r="I153" s="164"/>
      <c r="J153" s="84" t="s">
        <v>763</v>
      </c>
      <c r="K153" s="84" t="s">
        <v>989</v>
      </c>
      <c r="L153" s="85">
        <v>6</v>
      </c>
      <c r="M153" s="86">
        <v>44.17</v>
      </c>
      <c r="N153" s="95">
        <f t="shared" si="2"/>
        <v>265.02</v>
      </c>
      <c r="O153" s="80" t="s">
        <v>3</v>
      </c>
      <c r="P153" s="51"/>
      <c r="Q153" s="51"/>
      <c r="T153" s="51"/>
      <c r="Y153" s="51"/>
    </row>
    <row r="154" spans="1:25" ht="46.8" x14ac:dyDescent="0.25">
      <c r="A154" s="84" t="s">
        <v>529</v>
      </c>
      <c r="B154" s="84"/>
      <c r="C154" s="84" t="s">
        <v>139</v>
      </c>
      <c r="D154" s="84"/>
      <c r="E154" s="84" t="s">
        <v>151</v>
      </c>
      <c r="F154" s="84"/>
      <c r="G154" s="84" t="s">
        <v>588</v>
      </c>
      <c r="H154" s="164" t="s">
        <v>153</v>
      </c>
      <c r="I154" s="164"/>
      <c r="J154" s="84" t="s">
        <v>764</v>
      </c>
      <c r="K154" s="84" t="s">
        <v>990</v>
      </c>
      <c r="L154" s="85">
        <v>6</v>
      </c>
      <c r="M154" s="86">
        <v>55.44</v>
      </c>
      <c r="N154" s="95">
        <f t="shared" si="2"/>
        <v>332.64</v>
      </c>
      <c r="O154" s="80" t="s">
        <v>3</v>
      </c>
      <c r="P154" s="51"/>
      <c r="Q154" s="51"/>
      <c r="T154" s="51"/>
      <c r="Y154" s="51"/>
    </row>
    <row r="155" spans="1:25" ht="46.8" x14ac:dyDescent="0.25">
      <c r="A155" s="84" t="s">
        <v>529</v>
      </c>
      <c r="B155" s="84"/>
      <c r="C155" s="84" t="s">
        <v>139</v>
      </c>
      <c r="D155" s="84"/>
      <c r="E155" s="84" t="s">
        <v>151</v>
      </c>
      <c r="F155" s="84"/>
      <c r="G155" s="84" t="s">
        <v>588</v>
      </c>
      <c r="H155" s="164" t="s">
        <v>153</v>
      </c>
      <c r="I155" s="164"/>
      <c r="J155" s="84" t="s">
        <v>765</v>
      </c>
      <c r="K155" s="84" t="s">
        <v>991</v>
      </c>
      <c r="L155" s="85">
        <v>6</v>
      </c>
      <c r="M155" s="86">
        <v>177.13</v>
      </c>
      <c r="N155" s="95">
        <f t="shared" si="2"/>
        <v>1062.78</v>
      </c>
      <c r="O155" s="80" t="s">
        <v>3</v>
      </c>
      <c r="P155" s="51"/>
      <c r="Q155" s="51"/>
      <c r="T155" s="51"/>
      <c r="Y155" s="51"/>
    </row>
    <row r="156" spans="1:25" ht="46.8" x14ac:dyDescent="0.25">
      <c r="A156" s="84" t="s">
        <v>529</v>
      </c>
      <c r="B156" s="84"/>
      <c r="C156" s="84" t="s">
        <v>139</v>
      </c>
      <c r="D156" s="84"/>
      <c r="E156" s="84" t="s">
        <v>151</v>
      </c>
      <c r="F156" s="84"/>
      <c r="G156" s="84" t="s">
        <v>588</v>
      </c>
      <c r="H156" s="164" t="s">
        <v>153</v>
      </c>
      <c r="I156" s="164"/>
      <c r="J156" s="84" t="s">
        <v>766</v>
      </c>
      <c r="K156" s="84" t="s">
        <v>992</v>
      </c>
      <c r="L156" s="85">
        <v>1</v>
      </c>
      <c r="M156" s="86">
        <v>1289.69</v>
      </c>
      <c r="N156" s="95">
        <f t="shared" si="2"/>
        <v>1289.69</v>
      </c>
      <c r="O156" s="80" t="s">
        <v>3</v>
      </c>
      <c r="P156" s="51"/>
      <c r="Q156" s="51"/>
      <c r="T156" s="51"/>
      <c r="Y156" s="51"/>
    </row>
    <row r="157" spans="1:25" ht="46.8" x14ac:dyDescent="0.25">
      <c r="A157" s="84" t="s">
        <v>529</v>
      </c>
      <c r="B157" s="84"/>
      <c r="C157" s="84" t="s">
        <v>139</v>
      </c>
      <c r="D157" s="84"/>
      <c r="E157" s="84" t="s">
        <v>151</v>
      </c>
      <c r="F157" s="84"/>
      <c r="G157" s="84" t="s">
        <v>588</v>
      </c>
      <c r="H157" s="164" t="s">
        <v>153</v>
      </c>
      <c r="I157" s="164"/>
      <c r="J157" s="84" t="s">
        <v>767</v>
      </c>
      <c r="K157" s="84" t="s">
        <v>993</v>
      </c>
      <c r="L157" s="85">
        <v>1</v>
      </c>
      <c r="M157" s="86">
        <v>1149.97</v>
      </c>
      <c r="N157" s="95">
        <f t="shared" si="2"/>
        <v>1149.97</v>
      </c>
      <c r="O157" s="80" t="s">
        <v>3</v>
      </c>
      <c r="P157" s="51"/>
      <c r="Q157" s="51"/>
      <c r="T157" s="51"/>
      <c r="Y157" s="51"/>
    </row>
    <row r="158" spans="1:25" ht="46.8" x14ac:dyDescent="0.25">
      <c r="A158" s="84" t="s">
        <v>529</v>
      </c>
      <c r="B158" s="84"/>
      <c r="C158" s="84" t="s">
        <v>139</v>
      </c>
      <c r="D158" s="84"/>
      <c r="E158" s="84" t="s">
        <v>151</v>
      </c>
      <c r="F158" s="84"/>
      <c r="G158" s="84" t="s">
        <v>588</v>
      </c>
      <c r="H158" s="164" t="s">
        <v>153</v>
      </c>
      <c r="I158" s="164"/>
      <c r="J158" s="84" t="s">
        <v>768</v>
      </c>
      <c r="K158" s="84" t="s">
        <v>994</v>
      </c>
      <c r="L158" s="85">
        <v>5</v>
      </c>
      <c r="M158" s="86">
        <v>613.17999999999995</v>
      </c>
      <c r="N158" s="95">
        <f t="shared" si="2"/>
        <v>3065.8999999999996</v>
      </c>
      <c r="O158" s="80" t="s">
        <v>3</v>
      </c>
      <c r="P158" s="51"/>
      <c r="Q158" s="51"/>
      <c r="T158" s="51"/>
      <c r="Y158" s="51"/>
    </row>
    <row r="159" spans="1:25" ht="46.8" x14ac:dyDescent="0.25">
      <c r="A159" s="84" t="s">
        <v>529</v>
      </c>
      <c r="B159" s="84"/>
      <c r="C159" s="84" t="s">
        <v>139</v>
      </c>
      <c r="D159" s="84"/>
      <c r="E159" s="84" t="s">
        <v>151</v>
      </c>
      <c r="F159" s="84"/>
      <c r="G159" s="84" t="s">
        <v>588</v>
      </c>
      <c r="H159" s="164" t="s">
        <v>153</v>
      </c>
      <c r="I159" s="164"/>
      <c r="J159" s="84" t="s">
        <v>769</v>
      </c>
      <c r="K159" s="84" t="s">
        <v>994</v>
      </c>
      <c r="L159" s="85">
        <v>5</v>
      </c>
      <c r="M159" s="86">
        <v>613.17999999999995</v>
      </c>
      <c r="N159" s="95">
        <f t="shared" si="2"/>
        <v>3065.8999999999996</v>
      </c>
      <c r="O159" s="80" t="s">
        <v>3</v>
      </c>
      <c r="P159" s="51"/>
      <c r="Q159" s="51"/>
      <c r="T159" s="51"/>
      <c r="Y159" s="51"/>
    </row>
    <row r="160" spans="1:25" ht="46.8" x14ac:dyDescent="0.25">
      <c r="A160" s="84" t="s">
        <v>529</v>
      </c>
      <c r="B160" s="84"/>
      <c r="C160" s="84" t="s">
        <v>139</v>
      </c>
      <c r="D160" s="84"/>
      <c r="E160" s="84" t="s">
        <v>151</v>
      </c>
      <c r="F160" s="84"/>
      <c r="G160" s="84" t="s">
        <v>588</v>
      </c>
      <c r="H160" s="164" t="s">
        <v>153</v>
      </c>
      <c r="I160" s="164"/>
      <c r="J160" s="84" t="s">
        <v>770</v>
      </c>
      <c r="K160" s="84" t="s">
        <v>995</v>
      </c>
      <c r="L160" s="85">
        <v>10</v>
      </c>
      <c r="M160" s="86">
        <v>7.56</v>
      </c>
      <c r="N160" s="95">
        <f t="shared" si="2"/>
        <v>75.599999999999994</v>
      </c>
      <c r="O160" s="80" t="s">
        <v>3</v>
      </c>
      <c r="P160" s="51"/>
      <c r="Q160" s="51"/>
      <c r="T160" s="51"/>
      <c r="Y160" s="51"/>
    </row>
    <row r="161" spans="1:25" ht="46.8" x14ac:dyDescent="0.25">
      <c r="A161" s="84" t="s">
        <v>529</v>
      </c>
      <c r="B161" s="84"/>
      <c r="C161" s="84" t="s">
        <v>139</v>
      </c>
      <c r="D161" s="84"/>
      <c r="E161" s="84" t="s">
        <v>151</v>
      </c>
      <c r="F161" s="84"/>
      <c r="G161" s="84" t="s">
        <v>588</v>
      </c>
      <c r="H161" s="164" t="s">
        <v>153</v>
      </c>
      <c r="I161" s="164"/>
      <c r="J161" s="84" t="s">
        <v>771</v>
      </c>
      <c r="K161" s="84" t="s">
        <v>996</v>
      </c>
      <c r="L161" s="85">
        <v>5</v>
      </c>
      <c r="M161" s="86">
        <v>7.56</v>
      </c>
      <c r="N161" s="95">
        <f t="shared" si="2"/>
        <v>37.799999999999997</v>
      </c>
      <c r="O161" s="80" t="s">
        <v>3</v>
      </c>
      <c r="P161" s="51"/>
      <c r="Q161" s="51"/>
      <c r="T161" s="51"/>
      <c r="Y161" s="51"/>
    </row>
    <row r="162" spans="1:25" ht="46.8" x14ac:dyDescent="0.25">
      <c r="A162" s="84" t="s">
        <v>527</v>
      </c>
      <c r="B162" s="84"/>
      <c r="C162" s="84" t="s">
        <v>47</v>
      </c>
      <c r="D162" s="84"/>
      <c r="E162" s="84" t="s">
        <v>151</v>
      </c>
      <c r="F162" s="84"/>
      <c r="G162" s="84" t="s">
        <v>590</v>
      </c>
      <c r="H162" s="164" t="s">
        <v>153</v>
      </c>
      <c r="I162" s="164"/>
      <c r="J162" s="84" t="s">
        <v>772</v>
      </c>
      <c r="K162" s="84" t="s">
        <v>997</v>
      </c>
      <c r="L162" s="85">
        <v>5</v>
      </c>
      <c r="M162" s="86">
        <v>1582.25</v>
      </c>
      <c r="N162" s="95">
        <f t="shared" si="2"/>
        <v>7911.25</v>
      </c>
      <c r="O162" s="80" t="s">
        <v>3</v>
      </c>
      <c r="P162" s="51"/>
      <c r="Q162" s="51"/>
      <c r="T162" s="51"/>
      <c r="Y162" s="51"/>
    </row>
    <row r="163" spans="1:25" ht="46.8" x14ac:dyDescent="0.25">
      <c r="A163" s="84" t="s">
        <v>527</v>
      </c>
      <c r="B163" s="84"/>
      <c r="C163" s="84" t="s">
        <v>47</v>
      </c>
      <c r="D163" s="84"/>
      <c r="E163" s="84" t="s">
        <v>151</v>
      </c>
      <c r="F163" s="84"/>
      <c r="G163" s="84" t="s">
        <v>590</v>
      </c>
      <c r="H163" s="164" t="s">
        <v>153</v>
      </c>
      <c r="I163" s="164"/>
      <c r="J163" s="84" t="s">
        <v>773</v>
      </c>
      <c r="K163" s="84" t="s">
        <v>998</v>
      </c>
      <c r="L163" s="85">
        <v>1</v>
      </c>
      <c r="M163" s="86">
        <v>822.88</v>
      </c>
      <c r="N163" s="95">
        <f t="shared" si="2"/>
        <v>822.88</v>
      </c>
      <c r="O163" s="80" t="s">
        <v>3</v>
      </c>
      <c r="P163" s="51"/>
      <c r="Q163" s="51"/>
      <c r="T163" s="51"/>
      <c r="Y163" s="51"/>
    </row>
    <row r="164" spans="1:25" ht="46.8" x14ac:dyDescent="0.25">
      <c r="A164" s="84" t="s">
        <v>529</v>
      </c>
      <c r="B164" s="84"/>
      <c r="C164" s="84" t="s">
        <v>47</v>
      </c>
      <c r="D164" s="84"/>
      <c r="E164" s="84" t="s">
        <v>151</v>
      </c>
      <c r="F164" s="84"/>
      <c r="G164" s="84" t="s">
        <v>591</v>
      </c>
      <c r="H164" s="164" t="s">
        <v>153</v>
      </c>
      <c r="I164" s="164"/>
      <c r="J164" s="84" t="s">
        <v>774</v>
      </c>
      <c r="K164" s="84" t="s">
        <v>999</v>
      </c>
      <c r="L164" s="85">
        <v>2</v>
      </c>
      <c r="M164" s="86">
        <v>325.26</v>
      </c>
      <c r="N164" s="95">
        <f t="shared" si="2"/>
        <v>650.52</v>
      </c>
      <c r="O164" s="80" t="s">
        <v>3</v>
      </c>
      <c r="P164" s="51"/>
      <c r="Q164" s="51"/>
      <c r="T164" s="51"/>
      <c r="Y164" s="51"/>
    </row>
    <row r="165" spans="1:25" ht="46.8" x14ac:dyDescent="0.25">
      <c r="A165" s="84" t="s">
        <v>529</v>
      </c>
      <c r="B165" s="84"/>
      <c r="C165" s="84" t="s">
        <v>47</v>
      </c>
      <c r="D165" s="84"/>
      <c r="E165" s="84" t="s">
        <v>151</v>
      </c>
      <c r="F165" s="84"/>
      <c r="G165" s="84" t="s">
        <v>591</v>
      </c>
      <c r="H165" s="164" t="s">
        <v>153</v>
      </c>
      <c r="I165" s="164"/>
      <c r="J165" s="84" t="s">
        <v>774</v>
      </c>
      <c r="K165" s="84" t="s">
        <v>999</v>
      </c>
      <c r="L165" s="85">
        <v>2</v>
      </c>
      <c r="M165" s="86">
        <v>325.26</v>
      </c>
      <c r="N165" s="95">
        <f t="shared" si="2"/>
        <v>650.52</v>
      </c>
      <c r="O165" s="80" t="s">
        <v>3</v>
      </c>
      <c r="P165" s="51"/>
      <c r="Q165" s="51"/>
      <c r="T165" s="51"/>
      <c r="Y165" s="51"/>
    </row>
    <row r="166" spans="1:25" ht="46.8" x14ac:dyDescent="0.25">
      <c r="A166" s="84" t="s">
        <v>526</v>
      </c>
      <c r="B166" s="84"/>
      <c r="C166" s="84" t="s">
        <v>139</v>
      </c>
      <c r="D166" s="84"/>
      <c r="E166" s="84" t="s">
        <v>151</v>
      </c>
      <c r="F166" s="84"/>
      <c r="G166" s="84" t="s">
        <v>555</v>
      </c>
      <c r="H166" s="164" t="s">
        <v>153</v>
      </c>
      <c r="I166" s="164"/>
      <c r="J166" s="84" t="s">
        <v>775</v>
      </c>
      <c r="K166" s="84" t="s">
        <v>1000</v>
      </c>
      <c r="L166" s="85">
        <v>88</v>
      </c>
      <c r="M166" s="86">
        <v>36.78</v>
      </c>
      <c r="N166" s="95">
        <f t="shared" si="2"/>
        <v>3236.6400000000003</v>
      </c>
      <c r="O166" s="80" t="s">
        <v>3</v>
      </c>
      <c r="P166" s="51"/>
      <c r="Q166" s="51"/>
      <c r="T166" s="51"/>
      <c r="Y166" s="51"/>
    </row>
    <row r="167" spans="1:25" ht="46.8" x14ac:dyDescent="0.25">
      <c r="A167" s="84" t="s">
        <v>526</v>
      </c>
      <c r="B167" s="84"/>
      <c r="C167" s="84" t="s">
        <v>139</v>
      </c>
      <c r="D167" s="84"/>
      <c r="E167" s="84" t="s">
        <v>151</v>
      </c>
      <c r="F167" s="84"/>
      <c r="G167" s="84" t="s">
        <v>555</v>
      </c>
      <c r="H167" s="164" t="s">
        <v>153</v>
      </c>
      <c r="I167" s="164"/>
      <c r="J167" s="84" t="s">
        <v>776</v>
      </c>
      <c r="K167" s="84" t="s">
        <v>1001</v>
      </c>
      <c r="L167" s="85">
        <v>72</v>
      </c>
      <c r="M167" s="86">
        <v>11.29</v>
      </c>
      <c r="N167" s="95">
        <f t="shared" si="2"/>
        <v>812.87999999999988</v>
      </c>
      <c r="O167" s="80" t="s">
        <v>3</v>
      </c>
      <c r="P167" s="51"/>
      <c r="Q167" s="51"/>
      <c r="T167" s="51"/>
      <c r="Y167" s="51"/>
    </row>
    <row r="168" spans="1:25" ht="46.8" x14ac:dyDescent="0.25">
      <c r="A168" s="84" t="s">
        <v>115</v>
      </c>
      <c r="B168" s="84"/>
      <c r="C168" s="84" t="s">
        <v>47</v>
      </c>
      <c r="D168" s="84"/>
      <c r="E168" s="84" t="s">
        <v>151</v>
      </c>
      <c r="F168" s="84"/>
      <c r="G168" s="84" t="s">
        <v>592</v>
      </c>
      <c r="H168" s="164" t="s">
        <v>153</v>
      </c>
      <c r="I168" s="164"/>
      <c r="J168" s="84" t="s">
        <v>777</v>
      </c>
      <c r="K168" s="84" t="s">
        <v>1002</v>
      </c>
      <c r="L168" s="85">
        <v>72</v>
      </c>
      <c r="M168" s="86">
        <v>15.56</v>
      </c>
      <c r="N168" s="95">
        <f t="shared" si="2"/>
        <v>1120.32</v>
      </c>
      <c r="O168" s="80" t="s">
        <v>3</v>
      </c>
      <c r="P168" s="51"/>
      <c r="Q168" s="51"/>
      <c r="T168" s="51"/>
      <c r="Y168" s="51"/>
    </row>
    <row r="169" spans="1:25" ht="46.8" x14ac:dyDescent="0.25">
      <c r="A169" s="84" t="s">
        <v>526</v>
      </c>
      <c r="B169" s="84"/>
      <c r="C169" s="84" t="s">
        <v>139</v>
      </c>
      <c r="D169" s="84"/>
      <c r="E169" s="84" t="s">
        <v>151</v>
      </c>
      <c r="F169" s="84"/>
      <c r="G169" s="84" t="s">
        <v>555</v>
      </c>
      <c r="H169" s="164" t="s">
        <v>153</v>
      </c>
      <c r="I169" s="164"/>
      <c r="J169" s="84" t="s">
        <v>778</v>
      </c>
      <c r="K169" s="84" t="s">
        <v>1003</v>
      </c>
      <c r="L169" s="85">
        <v>11</v>
      </c>
      <c r="M169" s="86">
        <v>72.430000000000007</v>
      </c>
      <c r="N169" s="95">
        <f t="shared" si="2"/>
        <v>796.73</v>
      </c>
      <c r="O169" s="80" t="s">
        <v>3</v>
      </c>
      <c r="P169" s="51"/>
      <c r="Q169" s="51"/>
      <c r="T169" s="51"/>
      <c r="Y169" s="51"/>
    </row>
    <row r="170" spans="1:25" ht="46.8" x14ac:dyDescent="0.25">
      <c r="A170" s="84" t="s">
        <v>526</v>
      </c>
      <c r="B170" s="84"/>
      <c r="C170" s="84" t="s">
        <v>139</v>
      </c>
      <c r="D170" s="84"/>
      <c r="E170" s="84" t="s">
        <v>151</v>
      </c>
      <c r="F170" s="84"/>
      <c r="G170" s="84" t="s">
        <v>555</v>
      </c>
      <c r="H170" s="164" t="s">
        <v>153</v>
      </c>
      <c r="I170" s="164"/>
      <c r="J170" s="84" t="s">
        <v>779</v>
      </c>
      <c r="K170" s="84" t="s">
        <v>1004</v>
      </c>
      <c r="L170" s="85">
        <v>3</v>
      </c>
      <c r="M170" s="86">
        <v>72.959999999999994</v>
      </c>
      <c r="N170" s="95">
        <f t="shared" si="2"/>
        <v>218.88</v>
      </c>
      <c r="O170" s="80" t="s">
        <v>3</v>
      </c>
      <c r="P170" s="51"/>
      <c r="Q170" s="51"/>
      <c r="T170" s="51"/>
      <c r="Y170" s="51"/>
    </row>
    <row r="171" spans="1:25" ht="46.8" x14ac:dyDescent="0.25">
      <c r="A171" s="84" t="s">
        <v>115</v>
      </c>
      <c r="B171" s="84"/>
      <c r="C171" s="84" t="s">
        <v>139</v>
      </c>
      <c r="D171" s="84"/>
      <c r="E171" s="84" t="s">
        <v>151</v>
      </c>
      <c r="F171" s="84"/>
      <c r="G171" s="84" t="s">
        <v>593</v>
      </c>
      <c r="H171" s="164" t="s">
        <v>153</v>
      </c>
      <c r="I171" s="164"/>
      <c r="J171" s="84" t="s">
        <v>780</v>
      </c>
      <c r="K171" s="84" t="s">
        <v>1005</v>
      </c>
      <c r="L171" s="85">
        <v>8</v>
      </c>
      <c r="M171" s="86">
        <v>805.55</v>
      </c>
      <c r="N171" s="95">
        <f t="shared" si="2"/>
        <v>6444.4</v>
      </c>
      <c r="O171" s="80" t="s">
        <v>3</v>
      </c>
      <c r="P171" s="51"/>
      <c r="Q171" s="51"/>
      <c r="T171" s="51"/>
      <c r="Y171" s="51"/>
    </row>
    <row r="172" spans="1:25" ht="46.8" x14ac:dyDescent="0.25">
      <c r="A172" s="84" t="s">
        <v>526</v>
      </c>
      <c r="B172" s="84"/>
      <c r="C172" s="84" t="s">
        <v>47</v>
      </c>
      <c r="D172" s="84"/>
      <c r="E172" s="84" t="s">
        <v>151</v>
      </c>
      <c r="F172" s="84"/>
      <c r="G172" s="84" t="s">
        <v>283</v>
      </c>
      <c r="H172" s="164" t="s">
        <v>153</v>
      </c>
      <c r="I172" s="164"/>
      <c r="J172" s="84" t="s">
        <v>781</v>
      </c>
      <c r="K172" s="84" t="s">
        <v>1006</v>
      </c>
      <c r="L172" s="85">
        <v>1</v>
      </c>
      <c r="M172" s="86">
        <v>1107.3399999999999</v>
      </c>
      <c r="N172" s="95">
        <f t="shared" si="2"/>
        <v>1107.3399999999999</v>
      </c>
      <c r="O172" s="80" t="s">
        <v>3</v>
      </c>
      <c r="P172" s="51"/>
      <c r="Q172" s="51"/>
      <c r="T172" s="51"/>
      <c r="Y172" s="51"/>
    </row>
    <row r="173" spans="1:25" ht="46.8" x14ac:dyDescent="0.25">
      <c r="A173" s="84" t="s">
        <v>529</v>
      </c>
      <c r="B173" s="84"/>
      <c r="C173" s="84" t="s">
        <v>139</v>
      </c>
      <c r="D173" s="84"/>
      <c r="E173" s="84" t="s">
        <v>151</v>
      </c>
      <c r="F173" s="84"/>
      <c r="G173" s="84" t="s">
        <v>588</v>
      </c>
      <c r="H173" s="164" t="s">
        <v>153</v>
      </c>
      <c r="I173" s="164"/>
      <c r="J173" s="84" t="s">
        <v>782</v>
      </c>
      <c r="K173" s="84" t="s">
        <v>1007</v>
      </c>
      <c r="L173" s="85">
        <v>10</v>
      </c>
      <c r="M173" s="86">
        <v>7.56</v>
      </c>
      <c r="N173" s="95">
        <f t="shared" si="2"/>
        <v>75.599999999999994</v>
      </c>
      <c r="O173" s="80" t="s">
        <v>3</v>
      </c>
      <c r="P173" s="51"/>
      <c r="Q173" s="51"/>
      <c r="T173" s="51"/>
      <c r="Y173" s="51"/>
    </row>
    <row r="174" spans="1:25" ht="46.8" x14ac:dyDescent="0.25">
      <c r="A174" s="84" t="s">
        <v>529</v>
      </c>
      <c r="B174" s="84"/>
      <c r="C174" s="84" t="s">
        <v>139</v>
      </c>
      <c r="D174" s="84"/>
      <c r="E174" s="84" t="s">
        <v>151</v>
      </c>
      <c r="F174" s="84"/>
      <c r="G174" s="84" t="s">
        <v>588</v>
      </c>
      <c r="H174" s="164" t="s">
        <v>153</v>
      </c>
      <c r="I174" s="164"/>
      <c r="J174" s="84" t="s">
        <v>783</v>
      </c>
      <c r="K174" s="84" t="s">
        <v>1008</v>
      </c>
      <c r="L174" s="85">
        <v>10</v>
      </c>
      <c r="M174" s="86">
        <v>7.56</v>
      </c>
      <c r="N174" s="95">
        <f t="shared" si="2"/>
        <v>75.599999999999994</v>
      </c>
      <c r="O174" s="80" t="s">
        <v>3</v>
      </c>
      <c r="P174" s="51"/>
      <c r="Q174" s="51"/>
      <c r="T174" s="51"/>
      <c r="Y174" s="51"/>
    </row>
    <row r="175" spans="1:25" ht="46.8" x14ac:dyDescent="0.25">
      <c r="A175" s="84" t="s">
        <v>529</v>
      </c>
      <c r="B175" s="84"/>
      <c r="C175" s="84" t="s">
        <v>139</v>
      </c>
      <c r="D175" s="84"/>
      <c r="E175" s="84" t="s">
        <v>151</v>
      </c>
      <c r="F175" s="84"/>
      <c r="G175" s="84" t="s">
        <v>588</v>
      </c>
      <c r="H175" s="164" t="s">
        <v>153</v>
      </c>
      <c r="I175" s="164"/>
      <c r="J175" s="84" t="s">
        <v>784</v>
      </c>
      <c r="K175" s="84" t="s">
        <v>1009</v>
      </c>
      <c r="L175" s="85">
        <v>5</v>
      </c>
      <c r="M175" s="86">
        <v>7.56</v>
      </c>
      <c r="N175" s="95">
        <f t="shared" si="2"/>
        <v>37.799999999999997</v>
      </c>
      <c r="O175" s="80" t="s">
        <v>3</v>
      </c>
      <c r="P175" s="51"/>
      <c r="Q175" s="51"/>
      <c r="T175" s="51"/>
      <c r="Y175" s="51"/>
    </row>
    <row r="176" spans="1:25" ht="46.8" x14ac:dyDescent="0.25">
      <c r="A176" s="84" t="s">
        <v>529</v>
      </c>
      <c r="B176" s="84"/>
      <c r="C176" s="84" t="s">
        <v>139</v>
      </c>
      <c r="D176" s="84"/>
      <c r="E176" s="84" t="s">
        <v>151</v>
      </c>
      <c r="F176" s="84"/>
      <c r="G176" s="84" t="s">
        <v>588</v>
      </c>
      <c r="H176" s="164" t="s">
        <v>153</v>
      </c>
      <c r="I176" s="164"/>
      <c r="J176" s="84" t="s">
        <v>785</v>
      </c>
      <c r="K176" s="84" t="s">
        <v>1010</v>
      </c>
      <c r="L176" s="85">
        <v>5</v>
      </c>
      <c r="M176" s="86">
        <v>7.56</v>
      </c>
      <c r="N176" s="95">
        <f t="shared" si="2"/>
        <v>37.799999999999997</v>
      </c>
      <c r="O176" s="80" t="s">
        <v>3</v>
      </c>
      <c r="P176" s="51"/>
      <c r="Q176" s="51"/>
      <c r="T176" s="51"/>
      <c r="Y176" s="51"/>
    </row>
    <row r="177" spans="1:25" ht="46.8" x14ac:dyDescent="0.25">
      <c r="A177" s="84" t="s">
        <v>529</v>
      </c>
      <c r="B177" s="84"/>
      <c r="C177" s="84" t="s">
        <v>139</v>
      </c>
      <c r="D177" s="84"/>
      <c r="E177" s="84" t="s">
        <v>151</v>
      </c>
      <c r="F177" s="84"/>
      <c r="G177" s="84" t="s">
        <v>588</v>
      </c>
      <c r="H177" s="164" t="s">
        <v>153</v>
      </c>
      <c r="I177" s="164"/>
      <c r="J177" s="84" t="s">
        <v>786</v>
      </c>
      <c r="K177" s="84" t="s">
        <v>1011</v>
      </c>
      <c r="L177" s="85">
        <v>8</v>
      </c>
      <c r="M177" s="86">
        <v>5.39</v>
      </c>
      <c r="N177" s="95">
        <f t="shared" si="2"/>
        <v>43.12</v>
      </c>
      <c r="O177" s="80" t="s">
        <v>3</v>
      </c>
      <c r="P177" s="51"/>
      <c r="Q177" s="51"/>
      <c r="T177" s="51"/>
      <c r="Y177" s="51"/>
    </row>
    <row r="178" spans="1:25" ht="46.8" x14ac:dyDescent="0.25">
      <c r="A178" s="84" t="s">
        <v>529</v>
      </c>
      <c r="B178" s="84"/>
      <c r="C178" s="84" t="s">
        <v>139</v>
      </c>
      <c r="D178" s="84"/>
      <c r="E178" s="84" t="s">
        <v>151</v>
      </c>
      <c r="F178" s="84"/>
      <c r="G178" s="84" t="s">
        <v>588</v>
      </c>
      <c r="H178" s="164" t="s">
        <v>153</v>
      </c>
      <c r="I178" s="164"/>
      <c r="J178" s="84" t="s">
        <v>787</v>
      </c>
      <c r="K178" s="84" t="s">
        <v>1012</v>
      </c>
      <c r="L178" s="85">
        <v>8</v>
      </c>
      <c r="M178" s="86">
        <v>5.39</v>
      </c>
      <c r="N178" s="95">
        <f t="shared" si="2"/>
        <v>43.12</v>
      </c>
      <c r="O178" s="80" t="s">
        <v>3</v>
      </c>
      <c r="P178" s="51"/>
      <c r="Q178" s="51"/>
      <c r="T178" s="51"/>
      <c r="Y178" s="51"/>
    </row>
    <row r="179" spans="1:25" ht="46.8" x14ac:dyDescent="0.25">
      <c r="A179" s="84" t="s">
        <v>529</v>
      </c>
      <c r="B179" s="84"/>
      <c r="C179" s="84" t="s">
        <v>139</v>
      </c>
      <c r="D179" s="84"/>
      <c r="E179" s="84" t="s">
        <v>151</v>
      </c>
      <c r="F179" s="84"/>
      <c r="G179" s="84" t="s">
        <v>588</v>
      </c>
      <c r="H179" s="164" t="s">
        <v>153</v>
      </c>
      <c r="I179" s="164"/>
      <c r="J179" s="84" t="s">
        <v>788</v>
      </c>
      <c r="K179" s="84" t="s">
        <v>1013</v>
      </c>
      <c r="L179" s="85">
        <v>8</v>
      </c>
      <c r="M179" s="86">
        <v>5.39</v>
      </c>
      <c r="N179" s="95">
        <f t="shared" si="2"/>
        <v>43.12</v>
      </c>
      <c r="O179" s="80" t="s">
        <v>3</v>
      </c>
      <c r="P179" s="51"/>
      <c r="Q179" s="51"/>
      <c r="T179" s="51"/>
      <c r="Y179" s="51"/>
    </row>
    <row r="180" spans="1:25" ht="46.8" x14ac:dyDescent="0.25">
      <c r="A180" s="84" t="s">
        <v>529</v>
      </c>
      <c r="B180" s="84"/>
      <c r="C180" s="84" t="s">
        <v>139</v>
      </c>
      <c r="D180" s="84"/>
      <c r="E180" s="84" t="s">
        <v>151</v>
      </c>
      <c r="F180" s="84"/>
      <c r="G180" s="84" t="s">
        <v>588</v>
      </c>
      <c r="H180" s="164" t="s">
        <v>153</v>
      </c>
      <c r="I180" s="164"/>
      <c r="J180" s="84" t="s">
        <v>789</v>
      </c>
      <c r="K180" s="84" t="s">
        <v>1014</v>
      </c>
      <c r="L180" s="85">
        <v>8</v>
      </c>
      <c r="M180" s="86">
        <v>5.39</v>
      </c>
      <c r="N180" s="95">
        <f t="shared" si="2"/>
        <v>43.12</v>
      </c>
      <c r="O180" s="80" t="s">
        <v>3</v>
      </c>
      <c r="P180" s="51"/>
      <c r="Q180" s="51"/>
      <c r="T180" s="51"/>
      <c r="Y180" s="51"/>
    </row>
    <row r="181" spans="1:25" ht="46.8" x14ac:dyDescent="0.25">
      <c r="A181" s="84" t="s">
        <v>529</v>
      </c>
      <c r="B181" s="84"/>
      <c r="C181" s="84" t="s">
        <v>139</v>
      </c>
      <c r="D181" s="84"/>
      <c r="E181" s="84" t="s">
        <v>151</v>
      </c>
      <c r="F181" s="84"/>
      <c r="G181" s="84" t="s">
        <v>588</v>
      </c>
      <c r="H181" s="164" t="s">
        <v>153</v>
      </c>
      <c r="I181" s="164"/>
      <c r="J181" s="84" t="s">
        <v>790</v>
      </c>
      <c r="K181" s="84" t="s">
        <v>1015</v>
      </c>
      <c r="L181" s="85">
        <v>8</v>
      </c>
      <c r="M181" s="86">
        <v>5.39</v>
      </c>
      <c r="N181" s="95">
        <f t="shared" si="2"/>
        <v>43.12</v>
      </c>
      <c r="O181" s="80" t="s">
        <v>3</v>
      </c>
      <c r="P181" s="51"/>
      <c r="Q181" s="51"/>
      <c r="T181" s="51"/>
      <c r="Y181" s="51"/>
    </row>
    <row r="182" spans="1:25" ht="46.8" x14ac:dyDescent="0.25">
      <c r="A182" s="84" t="s">
        <v>529</v>
      </c>
      <c r="B182" s="84"/>
      <c r="C182" s="84" t="s">
        <v>139</v>
      </c>
      <c r="D182" s="84"/>
      <c r="E182" s="84" t="s">
        <v>151</v>
      </c>
      <c r="F182" s="84"/>
      <c r="G182" s="84" t="s">
        <v>588</v>
      </c>
      <c r="H182" s="164" t="s">
        <v>153</v>
      </c>
      <c r="I182" s="164"/>
      <c r="J182" s="84" t="s">
        <v>791</v>
      </c>
      <c r="K182" s="84" t="s">
        <v>1016</v>
      </c>
      <c r="L182" s="85">
        <v>8</v>
      </c>
      <c r="M182" s="86">
        <v>5.39</v>
      </c>
      <c r="N182" s="95">
        <f t="shared" si="2"/>
        <v>43.12</v>
      </c>
      <c r="O182" s="80" t="s">
        <v>3</v>
      </c>
      <c r="P182" s="51"/>
      <c r="Q182" s="51"/>
      <c r="T182" s="51"/>
      <c r="Y182" s="51"/>
    </row>
    <row r="183" spans="1:25" ht="46.8" x14ac:dyDescent="0.25">
      <c r="A183" s="84" t="s">
        <v>529</v>
      </c>
      <c r="B183" s="84"/>
      <c r="C183" s="84" t="s">
        <v>139</v>
      </c>
      <c r="D183" s="84"/>
      <c r="E183" s="84" t="s">
        <v>151</v>
      </c>
      <c r="F183" s="84"/>
      <c r="G183" s="84" t="s">
        <v>588</v>
      </c>
      <c r="H183" s="164" t="s">
        <v>153</v>
      </c>
      <c r="I183" s="164"/>
      <c r="J183" s="84" t="s">
        <v>792</v>
      </c>
      <c r="K183" s="84" t="s">
        <v>1017</v>
      </c>
      <c r="L183" s="85">
        <v>6</v>
      </c>
      <c r="M183" s="86">
        <v>14.27</v>
      </c>
      <c r="N183" s="95">
        <f t="shared" si="2"/>
        <v>85.62</v>
      </c>
      <c r="O183" s="80" t="s">
        <v>3</v>
      </c>
      <c r="P183" s="51"/>
      <c r="Q183" s="51"/>
      <c r="T183" s="51"/>
      <c r="Y183" s="51"/>
    </row>
    <row r="184" spans="1:25" ht="46.8" x14ac:dyDescent="0.25">
      <c r="A184" s="84" t="s">
        <v>529</v>
      </c>
      <c r="B184" s="84"/>
      <c r="C184" s="84" t="s">
        <v>139</v>
      </c>
      <c r="D184" s="84"/>
      <c r="E184" s="84" t="s">
        <v>151</v>
      </c>
      <c r="F184" s="84"/>
      <c r="G184" s="84" t="s">
        <v>588</v>
      </c>
      <c r="H184" s="164" t="s">
        <v>153</v>
      </c>
      <c r="I184" s="164"/>
      <c r="J184" s="84" t="s">
        <v>793</v>
      </c>
      <c r="K184" s="84" t="s">
        <v>1018</v>
      </c>
      <c r="L184" s="85">
        <v>6</v>
      </c>
      <c r="M184" s="86">
        <v>14.27</v>
      </c>
      <c r="N184" s="95">
        <f t="shared" si="2"/>
        <v>85.62</v>
      </c>
      <c r="O184" s="80" t="s">
        <v>3</v>
      </c>
      <c r="P184" s="51"/>
      <c r="Q184" s="51"/>
      <c r="T184" s="51"/>
      <c r="Y184" s="51"/>
    </row>
    <row r="185" spans="1:25" ht="46.8" x14ac:dyDescent="0.25">
      <c r="A185" s="84" t="s">
        <v>529</v>
      </c>
      <c r="B185" s="84"/>
      <c r="C185" s="84" t="s">
        <v>139</v>
      </c>
      <c r="D185" s="84"/>
      <c r="E185" s="84" t="s">
        <v>151</v>
      </c>
      <c r="F185" s="84"/>
      <c r="G185" s="84" t="s">
        <v>588</v>
      </c>
      <c r="H185" s="164" t="s">
        <v>153</v>
      </c>
      <c r="I185" s="164"/>
      <c r="J185" s="84" t="s">
        <v>794</v>
      </c>
      <c r="K185" s="84" t="s">
        <v>1019</v>
      </c>
      <c r="L185" s="85">
        <v>6</v>
      </c>
      <c r="M185" s="86">
        <v>14.53</v>
      </c>
      <c r="N185" s="95">
        <f t="shared" si="2"/>
        <v>87.179999999999993</v>
      </c>
      <c r="O185" s="80" t="s">
        <v>3</v>
      </c>
      <c r="P185" s="51"/>
      <c r="Q185" s="51"/>
      <c r="T185" s="51"/>
      <c r="Y185" s="51"/>
    </row>
    <row r="186" spans="1:25" ht="46.8" x14ac:dyDescent="0.25">
      <c r="A186" s="84" t="s">
        <v>139</v>
      </c>
      <c r="B186" s="84"/>
      <c r="C186" s="84" t="s">
        <v>47</v>
      </c>
      <c r="D186" s="84"/>
      <c r="E186" s="84" t="s">
        <v>151</v>
      </c>
      <c r="F186" s="84"/>
      <c r="G186" s="84" t="s">
        <v>594</v>
      </c>
      <c r="H186" s="164" t="s">
        <v>153</v>
      </c>
      <c r="I186" s="164"/>
      <c r="J186" s="84" t="s">
        <v>795</v>
      </c>
      <c r="K186" s="84" t="s">
        <v>1020</v>
      </c>
      <c r="L186" s="85">
        <v>1</v>
      </c>
      <c r="M186" s="86">
        <v>657</v>
      </c>
      <c r="N186" s="95">
        <f t="shared" si="2"/>
        <v>657</v>
      </c>
      <c r="O186" s="80" t="s">
        <v>3</v>
      </c>
      <c r="P186" s="51"/>
      <c r="Q186" s="51"/>
      <c r="T186" s="51"/>
      <c r="Y186" s="51"/>
    </row>
    <row r="187" spans="1:25" ht="46.8" x14ac:dyDescent="0.25">
      <c r="A187" s="84" t="s">
        <v>527</v>
      </c>
      <c r="B187" s="84"/>
      <c r="C187" s="84" t="s">
        <v>139</v>
      </c>
      <c r="D187" s="84"/>
      <c r="E187" s="84" t="s">
        <v>151</v>
      </c>
      <c r="F187" s="84"/>
      <c r="G187" s="84" t="s">
        <v>595</v>
      </c>
      <c r="H187" s="164" t="s">
        <v>153</v>
      </c>
      <c r="I187" s="164"/>
      <c r="J187" s="84" t="s">
        <v>796</v>
      </c>
      <c r="K187" s="84" t="s">
        <v>1021</v>
      </c>
      <c r="L187" s="85">
        <v>1</v>
      </c>
      <c r="M187" s="86">
        <v>6291</v>
      </c>
      <c r="N187" s="95">
        <f t="shared" si="2"/>
        <v>6291</v>
      </c>
      <c r="O187" s="80" t="s">
        <v>3</v>
      </c>
      <c r="P187" s="51"/>
      <c r="Q187" s="51"/>
      <c r="T187" s="51"/>
      <c r="Y187" s="51"/>
    </row>
    <row r="188" spans="1:25" ht="46.8" x14ac:dyDescent="0.25">
      <c r="A188" s="84" t="s">
        <v>527</v>
      </c>
      <c r="B188" s="84"/>
      <c r="C188" s="84" t="s">
        <v>139</v>
      </c>
      <c r="D188" s="84"/>
      <c r="E188" s="84" t="s">
        <v>151</v>
      </c>
      <c r="F188" s="84"/>
      <c r="G188" s="84" t="s">
        <v>596</v>
      </c>
      <c r="H188" s="164" t="s">
        <v>153</v>
      </c>
      <c r="I188" s="164"/>
      <c r="J188" s="84" t="s">
        <v>797</v>
      </c>
      <c r="K188" s="84" t="s">
        <v>1022</v>
      </c>
      <c r="L188" s="85">
        <v>1</v>
      </c>
      <c r="M188" s="86">
        <v>21.79</v>
      </c>
      <c r="N188" s="95">
        <f t="shared" si="2"/>
        <v>21.79</v>
      </c>
      <c r="O188" s="80" t="s">
        <v>3</v>
      </c>
      <c r="P188" s="51"/>
      <c r="Q188" s="51"/>
      <c r="T188" s="51"/>
      <c r="Y188" s="51"/>
    </row>
    <row r="189" spans="1:25" ht="46.8" x14ac:dyDescent="0.25">
      <c r="A189" s="84" t="s">
        <v>527</v>
      </c>
      <c r="B189" s="84"/>
      <c r="C189" s="84" t="s">
        <v>139</v>
      </c>
      <c r="D189" s="84"/>
      <c r="E189" s="84" t="s">
        <v>151</v>
      </c>
      <c r="F189" s="84"/>
      <c r="G189" s="84" t="s">
        <v>596</v>
      </c>
      <c r="H189" s="164" t="s">
        <v>153</v>
      </c>
      <c r="I189" s="164"/>
      <c r="J189" s="84" t="s">
        <v>798</v>
      </c>
      <c r="K189" s="84" t="s">
        <v>1023</v>
      </c>
      <c r="L189" s="85">
        <v>1</v>
      </c>
      <c r="M189" s="86">
        <v>14.54</v>
      </c>
      <c r="N189" s="95">
        <f t="shared" si="2"/>
        <v>14.54</v>
      </c>
      <c r="O189" s="80" t="s">
        <v>3</v>
      </c>
      <c r="P189" s="51"/>
      <c r="Q189" s="51"/>
      <c r="T189" s="51"/>
      <c r="Y189" s="51"/>
    </row>
    <row r="190" spans="1:25" ht="46.8" x14ac:dyDescent="0.25">
      <c r="A190" s="84" t="s">
        <v>527</v>
      </c>
      <c r="B190" s="84"/>
      <c r="C190" s="84" t="s">
        <v>139</v>
      </c>
      <c r="D190" s="84"/>
      <c r="E190" s="84" t="s">
        <v>151</v>
      </c>
      <c r="F190" s="84"/>
      <c r="G190" s="84" t="s">
        <v>596</v>
      </c>
      <c r="H190" s="164" t="s">
        <v>153</v>
      </c>
      <c r="I190" s="164"/>
      <c r="J190" s="84" t="s">
        <v>799</v>
      </c>
      <c r="K190" s="84" t="s">
        <v>1024</v>
      </c>
      <c r="L190" s="85">
        <v>2</v>
      </c>
      <c r="M190" s="86">
        <v>29.9</v>
      </c>
      <c r="N190" s="95">
        <f t="shared" si="2"/>
        <v>59.8</v>
      </c>
      <c r="O190" s="80" t="s">
        <v>3</v>
      </c>
      <c r="P190" s="51"/>
      <c r="Q190" s="51"/>
      <c r="T190" s="51"/>
      <c r="Y190" s="51"/>
    </row>
    <row r="191" spans="1:25" ht="46.8" x14ac:dyDescent="0.25">
      <c r="A191" s="84" t="s">
        <v>527</v>
      </c>
      <c r="B191" s="84"/>
      <c r="C191" s="84" t="s">
        <v>139</v>
      </c>
      <c r="D191" s="84"/>
      <c r="E191" s="84" t="s">
        <v>151</v>
      </c>
      <c r="F191" s="84"/>
      <c r="G191" s="84" t="s">
        <v>596</v>
      </c>
      <c r="H191" s="164" t="s">
        <v>153</v>
      </c>
      <c r="I191" s="164"/>
      <c r="J191" s="84" t="s">
        <v>800</v>
      </c>
      <c r="K191" s="84" t="s">
        <v>1025</v>
      </c>
      <c r="L191" s="85">
        <v>1</v>
      </c>
      <c r="M191" s="86">
        <v>94.62</v>
      </c>
      <c r="N191" s="95">
        <f t="shared" si="2"/>
        <v>94.62</v>
      </c>
      <c r="O191" s="80" t="s">
        <v>3</v>
      </c>
      <c r="P191" s="51"/>
      <c r="Q191" s="51"/>
      <c r="T191" s="51"/>
      <c r="Y191" s="51"/>
    </row>
    <row r="192" spans="1:25" ht="46.8" x14ac:dyDescent="0.25">
      <c r="A192" s="84" t="s">
        <v>527</v>
      </c>
      <c r="B192" s="84"/>
      <c r="C192" s="84" t="s">
        <v>139</v>
      </c>
      <c r="D192" s="84"/>
      <c r="E192" s="84" t="s">
        <v>151</v>
      </c>
      <c r="F192" s="84"/>
      <c r="G192" s="84" t="s">
        <v>596</v>
      </c>
      <c r="H192" s="164" t="s">
        <v>153</v>
      </c>
      <c r="I192" s="164"/>
      <c r="J192" s="84" t="s">
        <v>801</v>
      </c>
      <c r="K192" s="84" t="s">
        <v>1026</v>
      </c>
      <c r="L192" s="85">
        <v>2</v>
      </c>
      <c r="M192" s="86">
        <v>58.63</v>
      </c>
      <c r="N192" s="95">
        <f t="shared" si="2"/>
        <v>117.26</v>
      </c>
      <c r="O192" s="80" t="s">
        <v>3</v>
      </c>
      <c r="P192" s="51"/>
      <c r="Q192" s="51"/>
      <c r="T192" s="51"/>
      <c r="Y192" s="51"/>
    </row>
    <row r="193" spans="1:25" ht="46.8" x14ac:dyDescent="0.25">
      <c r="A193" s="84" t="s">
        <v>527</v>
      </c>
      <c r="B193" s="84"/>
      <c r="C193" s="84" t="s">
        <v>139</v>
      </c>
      <c r="D193" s="84"/>
      <c r="E193" s="84" t="s">
        <v>151</v>
      </c>
      <c r="F193" s="84"/>
      <c r="G193" s="84" t="s">
        <v>596</v>
      </c>
      <c r="H193" s="164" t="s">
        <v>153</v>
      </c>
      <c r="I193" s="164"/>
      <c r="J193" s="84" t="s">
        <v>802</v>
      </c>
      <c r="K193" s="84" t="s">
        <v>1027</v>
      </c>
      <c r="L193" s="85">
        <v>2</v>
      </c>
      <c r="M193" s="86">
        <v>28.44</v>
      </c>
      <c r="N193" s="95">
        <f t="shared" si="2"/>
        <v>56.88</v>
      </c>
      <c r="O193" s="80" t="s">
        <v>3</v>
      </c>
      <c r="P193" s="51"/>
      <c r="Q193" s="51"/>
      <c r="T193" s="51"/>
      <c r="Y193" s="51"/>
    </row>
    <row r="194" spans="1:25" ht="46.8" x14ac:dyDescent="0.25">
      <c r="A194" s="84" t="s">
        <v>527</v>
      </c>
      <c r="B194" s="84"/>
      <c r="C194" s="84" t="s">
        <v>139</v>
      </c>
      <c r="D194" s="84"/>
      <c r="E194" s="84" t="s">
        <v>151</v>
      </c>
      <c r="F194" s="84"/>
      <c r="G194" s="84" t="s">
        <v>597</v>
      </c>
      <c r="H194" s="164" t="s">
        <v>153</v>
      </c>
      <c r="I194" s="164"/>
      <c r="J194" s="84" t="s">
        <v>803</v>
      </c>
      <c r="K194" s="84" t="s">
        <v>1028</v>
      </c>
      <c r="L194" s="85">
        <v>2</v>
      </c>
      <c r="M194" s="86">
        <v>77.69</v>
      </c>
      <c r="N194" s="95">
        <f t="shared" si="2"/>
        <v>155.38</v>
      </c>
      <c r="O194" s="80" t="s">
        <v>3</v>
      </c>
      <c r="P194" s="51"/>
      <c r="Q194" s="51"/>
      <c r="T194" s="51"/>
      <c r="Y194" s="51"/>
    </row>
    <row r="195" spans="1:25" ht="46.8" x14ac:dyDescent="0.25">
      <c r="A195" s="84" t="s">
        <v>527</v>
      </c>
      <c r="B195" s="84"/>
      <c r="C195" s="84" t="s">
        <v>139</v>
      </c>
      <c r="D195" s="84"/>
      <c r="E195" s="84" t="s">
        <v>151</v>
      </c>
      <c r="F195" s="84"/>
      <c r="G195" s="84" t="s">
        <v>596</v>
      </c>
      <c r="H195" s="164" t="s">
        <v>153</v>
      </c>
      <c r="I195" s="164"/>
      <c r="J195" s="84" t="s">
        <v>804</v>
      </c>
      <c r="K195" s="84" t="s">
        <v>1029</v>
      </c>
      <c r="L195" s="85">
        <v>2</v>
      </c>
      <c r="M195" s="86">
        <v>9.89</v>
      </c>
      <c r="N195" s="95">
        <f t="shared" si="2"/>
        <v>19.78</v>
      </c>
      <c r="O195" s="80" t="s">
        <v>3</v>
      </c>
      <c r="P195" s="51"/>
      <c r="Q195" s="51"/>
      <c r="T195" s="51"/>
      <c r="Y195" s="51"/>
    </row>
    <row r="196" spans="1:25" ht="46.8" x14ac:dyDescent="0.25">
      <c r="A196" s="84" t="s">
        <v>527</v>
      </c>
      <c r="B196" s="84"/>
      <c r="C196" s="84" t="s">
        <v>139</v>
      </c>
      <c r="D196" s="84"/>
      <c r="E196" s="84" t="s">
        <v>151</v>
      </c>
      <c r="F196" s="84"/>
      <c r="G196" s="84" t="s">
        <v>596</v>
      </c>
      <c r="H196" s="164" t="s">
        <v>153</v>
      </c>
      <c r="I196" s="164"/>
      <c r="J196" s="84" t="s">
        <v>805</v>
      </c>
      <c r="K196" s="84" t="s">
        <v>1030</v>
      </c>
      <c r="L196" s="85">
        <v>1</v>
      </c>
      <c r="M196" s="86">
        <v>34.28</v>
      </c>
      <c r="N196" s="95">
        <f t="shared" ref="N196:N259" si="3">$L196*$M196</f>
        <v>34.28</v>
      </c>
      <c r="O196" s="80" t="s">
        <v>3</v>
      </c>
      <c r="P196" s="51"/>
      <c r="Q196" s="51"/>
      <c r="T196" s="51"/>
      <c r="Y196" s="51"/>
    </row>
    <row r="197" spans="1:25" ht="46.8" x14ac:dyDescent="0.25">
      <c r="A197" s="84" t="s">
        <v>527</v>
      </c>
      <c r="B197" s="84"/>
      <c r="C197" s="84" t="s">
        <v>139</v>
      </c>
      <c r="D197" s="84"/>
      <c r="E197" s="84" t="s">
        <v>151</v>
      </c>
      <c r="F197" s="84"/>
      <c r="G197" s="84" t="s">
        <v>596</v>
      </c>
      <c r="H197" s="164" t="s">
        <v>153</v>
      </c>
      <c r="I197" s="164"/>
      <c r="J197" s="84" t="s">
        <v>806</v>
      </c>
      <c r="K197" s="84" t="s">
        <v>1031</v>
      </c>
      <c r="L197" s="85">
        <v>3</v>
      </c>
      <c r="M197" s="86">
        <v>19.04</v>
      </c>
      <c r="N197" s="95">
        <f t="shared" si="3"/>
        <v>57.12</v>
      </c>
      <c r="O197" s="80" t="s">
        <v>3</v>
      </c>
      <c r="P197" s="51"/>
      <c r="Q197" s="51"/>
      <c r="T197" s="51"/>
      <c r="Y197" s="51"/>
    </row>
    <row r="198" spans="1:25" ht="46.8" x14ac:dyDescent="0.25">
      <c r="A198" s="84" t="s">
        <v>527</v>
      </c>
      <c r="B198" s="84"/>
      <c r="C198" s="84" t="s">
        <v>139</v>
      </c>
      <c r="D198" s="84"/>
      <c r="E198" s="84" t="s">
        <v>151</v>
      </c>
      <c r="F198" s="84"/>
      <c r="G198" s="84" t="s">
        <v>596</v>
      </c>
      <c r="H198" s="164" t="s">
        <v>153</v>
      </c>
      <c r="I198" s="164"/>
      <c r="J198" s="84" t="s">
        <v>807</v>
      </c>
      <c r="K198" s="84" t="s">
        <v>1032</v>
      </c>
      <c r="L198" s="85">
        <v>5</v>
      </c>
      <c r="M198" s="86">
        <v>16.73</v>
      </c>
      <c r="N198" s="95">
        <f t="shared" si="3"/>
        <v>83.65</v>
      </c>
      <c r="O198" s="80" t="s">
        <v>3</v>
      </c>
      <c r="P198" s="51"/>
      <c r="Q198" s="51"/>
      <c r="T198" s="51"/>
      <c r="Y198" s="51"/>
    </row>
    <row r="199" spans="1:25" ht="46.8" x14ac:dyDescent="0.25">
      <c r="A199" s="84" t="s">
        <v>527</v>
      </c>
      <c r="B199" s="84"/>
      <c r="C199" s="84" t="s">
        <v>139</v>
      </c>
      <c r="D199" s="84"/>
      <c r="E199" s="84" t="s">
        <v>151</v>
      </c>
      <c r="F199" s="84"/>
      <c r="G199" s="84" t="s">
        <v>596</v>
      </c>
      <c r="H199" s="164" t="s">
        <v>153</v>
      </c>
      <c r="I199" s="164"/>
      <c r="J199" s="84" t="s">
        <v>808</v>
      </c>
      <c r="K199" s="84" t="s">
        <v>1033</v>
      </c>
      <c r="L199" s="85">
        <v>5</v>
      </c>
      <c r="M199" s="86">
        <v>16.73</v>
      </c>
      <c r="N199" s="95">
        <f t="shared" si="3"/>
        <v>83.65</v>
      </c>
      <c r="O199" s="80" t="s">
        <v>3</v>
      </c>
      <c r="P199" s="51"/>
      <c r="Q199" s="51"/>
      <c r="T199" s="51"/>
      <c r="Y199" s="51"/>
    </row>
    <row r="200" spans="1:25" ht="46.8" x14ac:dyDescent="0.25">
      <c r="A200" s="84" t="s">
        <v>527</v>
      </c>
      <c r="B200" s="84"/>
      <c r="C200" s="84" t="s">
        <v>139</v>
      </c>
      <c r="D200" s="84"/>
      <c r="E200" s="84" t="s">
        <v>151</v>
      </c>
      <c r="F200" s="84"/>
      <c r="G200" s="84" t="s">
        <v>598</v>
      </c>
      <c r="H200" s="164" t="s">
        <v>153</v>
      </c>
      <c r="I200" s="164"/>
      <c r="J200" s="84" t="s">
        <v>809</v>
      </c>
      <c r="K200" s="84" t="s">
        <v>1034</v>
      </c>
      <c r="L200" s="85">
        <v>5</v>
      </c>
      <c r="M200" s="86">
        <v>5.43</v>
      </c>
      <c r="N200" s="95">
        <f t="shared" si="3"/>
        <v>27.15</v>
      </c>
      <c r="O200" s="80" t="s">
        <v>3</v>
      </c>
      <c r="P200" s="51"/>
      <c r="Q200" s="51"/>
      <c r="T200" s="51"/>
      <c r="Y200" s="51"/>
    </row>
    <row r="201" spans="1:25" ht="46.8" x14ac:dyDescent="0.25">
      <c r="A201" s="84" t="s">
        <v>527</v>
      </c>
      <c r="B201" s="84"/>
      <c r="C201" s="84" t="s">
        <v>139</v>
      </c>
      <c r="D201" s="84"/>
      <c r="E201" s="84" t="s">
        <v>151</v>
      </c>
      <c r="F201" s="84"/>
      <c r="G201" s="84" t="s">
        <v>599</v>
      </c>
      <c r="H201" s="164" t="s">
        <v>153</v>
      </c>
      <c r="I201" s="164"/>
      <c r="J201" s="84" t="s">
        <v>810</v>
      </c>
      <c r="K201" s="84" t="s">
        <v>1035</v>
      </c>
      <c r="L201" s="85">
        <v>1</v>
      </c>
      <c r="M201" s="86">
        <v>349.54</v>
      </c>
      <c r="N201" s="95">
        <f t="shared" si="3"/>
        <v>349.54</v>
      </c>
      <c r="O201" s="80" t="s">
        <v>3</v>
      </c>
      <c r="P201" s="51"/>
      <c r="Q201" s="51"/>
      <c r="T201" s="51"/>
      <c r="Y201" s="51"/>
    </row>
    <row r="202" spans="1:25" ht="46.8" x14ac:dyDescent="0.25">
      <c r="A202" s="84" t="s">
        <v>527</v>
      </c>
      <c r="B202" s="84"/>
      <c r="C202" s="84" t="s">
        <v>139</v>
      </c>
      <c r="D202" s="84"/>
      <c r="E202" s="84" t="s">
        <v>151</v>
      </c>
      <c r="F202" s="84"/>
      <c r="G202" s="84" t="s">
        <v>600</v>
      </c>
      <c r="H202" s="164" t="s">
        <v>153</v>
      </c>
      <c r="I202" s="164"/>
      <c r="J202" s="84" t="s">
        <v>811</v>
      </c>
      <c r="K202" s="84" t="s">
        <v>1036</v>
      </c>
      <c r="L202" s="85">
        <v>1</v>
      </c>
      <c r="M202" s="86">
        <v>239.98</v>
      </c>
      <c r="N202" s="95">
        <f t="shared" si="3"/>
        <v>239.98</v>
      </c>
      <c r="O202" s="80" t="s">
        <v>3</v>
      </c>
      <c r="P202" s="51"/>
      <c r="Q202" s="51"/>
      <c r="T202" s="51"/>
      <c r="Y202" s="51"/>
    </row>
    <row r="203" spans="1:25" ht="46.8" x14ac:dyDescent="0.25">
      <c r="A203" s="84" t="s">
        <v>527</v>
      </c>
      <c r="B203" s="84"/>
      <c r="C203" s="84" t="s">
        <v>139</v>
      </c>
      <c r="D203" s="84"/>
      <c r="E203" s="84" t="s">
        <v>151</v>
      </c>
      <c r="F203" s="84"/>
      <c r="G203" s="84" t="s">
        <v>601</v>
      </c>
      <c r="H203" s="164" t="s">
        <v>153</v>
      </c>
      <c r="I203" s="164"/>
      <c r="J203" s="84" t="s">
        <v>812</v>
      </c>
      <c r="K203" s="84" t="s">
        <v>1037</v>
      </c>
      <c r="L203" s="85">
        <v>24</v>
      </c>
      <c r="M203" s="86">
        <v>49.15</v>
      </c>
      <c r="N203" s="95">
        <f t="shared" si="3"/>
        <v>1179.5999999999999</v>
      </c>
      <c r="O203" s="80" t="s">
        <v>3</v>
      </c>
      <c r="P203" s="51"/>
      <c r="Q203" s="51"/>
      <c r="T203" s="51"/>
      <c r="Y203" s="51"/>
    </row>
    <row r="204" spans="1:25" ht="46.8" x14ac:dyDescent="0.25">
      <c r="A204" s="84" t="s">
        <v>523</v>
      </c>
      <c r="B204" s="84"/>
      <c r="C204" s="84" t="s">
        <v>139</v>
      </c>
      <c r="D204" s="84"/>
      <c r="E204" s="84" t="s">
        <v>151</v>
      </c>
      <c r="F204" s="84"/>
      <c r="G204" s="84" t="s">
        <v>602</v>
      </c>
      <c r="H204" s="164" t="s">
        <v>153</v>
      </c>
      <c r="I204" s="164"/>
      <c r="J204" s="84" t="s">
        <v>813</v>
      </c>
      <c r="K204" s="84" t="s">
        <v>846</v>
      </c>
      <c r="L204" s="85">
        <v>1</v>
      </c>
      <c r="M204" s="86">
        <v>118.56</v>
      </c>
      <c r="N204" s="95">
        <f t="shared" si="3"/>
        <v>118.56</v>
      </c>
      <c r="O204" s="80" t="s">
        <v>3</v>
      </c>
      <c r="P204" s="51"/>
      <c r="Q204" s="51"/>
      <c r="T204" s="51"/>
      <c r="Y204" s="51"/>
    </row>
    <row r="205" spans="1:25" ht="46.8" x14ac:dyDescent="0.25">
      <c r="A205" s="84" t="s">
        <v>523</v>
      </c>
      <c r="B205" s="84"/>
      <c r="C205" s="84" t="s">
        <v>139</v>
      </c>
      <c r="D205" s="84"/>
      <c r="E205" s="84" t="s">
        <v>151</v>
      </c>
      <c r="F205" s="84"/>
      <c r="G205" s="84" t="s">
        <v>603</v>
      </c>
      <c r="H205" s="164" t="s">
        <v>153</v>
      </c>
      <c r="I205" s="164"/>
      <c r="J205" s="84" t="s">
        <v>814</v>
      </c>
      <c r="K205" s="84" t="s">
        <v>1038</v>
      </c>
      <c r="L205" s="85">
        <v>1</v>
      </c>
      <c r="M205" s="86">
        <v>79.239999999999995</v>
      </c>
      <c r="N205" s="95">
        <f t="shared" si="3"/>
        <v>79.239999999999995</v>
      </c>
      <c r="O205" s="80" t="s">
        <v>3</v>
      </c>
      <c r="P205" s="51"/>
      <c r="Q205" s="51"/>
      <c r="T205" s="51"/>
      <c r="Y205" s="51"/>
    </row>
    <row r="206" spans="1:25" ht="46.8" x14ac:dyDescent="0.25">
      <c r="A206" s="84" t="s">
        <v>523</v>
      </c>
      <c r="B206" s="84"/>
      <c r="C206" s="84" t="s">
        <v>139</v>
      </c>
      <c r="D206" s="84"/>
      <c r="E206" s="84" t="s">
        <v>151</v>
      </c>
      <c r="F206" s="84"/>
      <c r="G206" s="84" t="s">
        <v>604</v>
      </c>
      <c r="H206" s="164" t="s">
        <v>153</v>
      </c>
      <c r="I206" s="164"/>
      <c r="J206" s="84" t="s">
        <v>815</v>
      </c>
      <c r="K206" s="84" t="s">
        <v>1039</v>
      </c>
      <c r="L206" s="85">
        <v>30</v>
      </c>
      <c r="M206" s="86">
        <v>25.18</v>
      </c>
      <c r="N206" s="95">
        <f t="shared" si="3"/>
        <v>755.4</v>
      </c>
      <c r="O206" s="80" t="s">
        <v>3</v>
      </c>
      <c r="P206" s="51"/>
      <c r="Q206" s="51"/>
      <c r="T206" s="51"/>
      <c r="Y206" s="51"/>
    </row>
    <row r="207" spans="1:25" ht="46.8" x14ac:dyDescent="0.25">
      <c r="A207" s="84" t="s">
        <v>523</v>
      </c>
      <c r="B207" s="84"/>
      <c r="C207" s="84" t="s">
        <v>139</v>
      </c>
      <c r="D207" s="84"/>
      <c r="E207" s="84" t="s">
        <v>151</v>
      </c>
      <c r="F207" s="84"/>
      <c r="G207" s="84" t="s">
        <v>605</v>
      </c>
      <c r="H207" s="164" t="s">
        <v>153</v>
      </c>
      <c r="I207" s="164"/>
      <c r="J207" s="84" t="s">
        <v>816</v>
      </c>
      <c r="K207" s="84" t="s">
        <v>1040</v>
      </c>
      <c r="L207" s="85">
        <v>1</v>
      </c>
      <c r="M207" s="86">
        <v>94.56</v>
      </c>
      <c r="N207" s="95">
        <f t="shared" si="3"/>
        <v>94.56</v>
      </c>
      <c r="O207" s="80" t="s">
        <v>3</v>
      </c>
      <c r="P207" s="51"/>
      <c r="Q207" s="51"/>
      <c r="T207" s="51"/>
      <c r="Y207" s="51"/>
    </row>
    <row r="208" spans="1:25" ht="46.8" x14ac:dyDescent="0.25">
      <c r="A208" s="84" t="s">
        <v>523</v>
      </c>
      <c r="B208" s="84"/>
      <c r="C208" s="84" t="s">
        <v>139</v>
      </c>
      <c r="D208" s="84"/>
      <c r="E208" s="84" t="s">
        <v>151</v>
      </c>
      <c r="F208" s="84"/>
      <c r="G208" s="84" t="s">
        <v>605</v>
      </c>
      <c r="H208" s="164" t="s">
        <v>153</v>
      </c>
      <c r="I208" s="164"/>
      <c r="J208" s="84" t="s">
        <v>817</v>
      </c>
      <c r="K208" s="84" t="s">
        <v>1041</v>
      </c>
      <c r="L208" s="85">
        <v>6</v>
      </c>
      <c r="M208" s="86">
        <v>14.58</v>
      </c>
      <c r="N208" s="95">
        <f t="shared" si="3"/>
        <v>87.48</v>
      </c>
      <c r="O208" s="80" t="s">
        <v>3</v>
      </c>
      <c r="P208" s="51"/>
      <c r="Q208" s="51"/>
      <c r="T208" s="51"/>
      <c r="Y208" s="51"/>
    </row>
    <row r="209" spans="1:25" ht="46.8" x14ac:dyDescent="0.25">
      <c r="A209" s="84" t="s">
        <v>523</v>
      </c>
      <c r="B209" s="84"/>
      <c r="C209" s="84" t="s">
        <v>139</v>
      </c>
      <c r="D209" s="84"/>
      <c r="E209" s="84" t="s">
        <v>151</v>
      </c>
      <c r="F209" s="84"/>
      <c r="G209" s="84" t="s">
        <v>605</v>
      </c>
      <c r="H209" s="164" t="s">
        <v>153</v>
      </c>
      <c r="I209" s="164"/>
      <c r="J209" s="84" t="s">
        <v>818</v>
      </c>
      <c r="K209" s="84" t="s">
        <v>1042</v>
      </c>
      <c r="L209" s="85">
        <v>2</v>
      </c>
      <c r="M209" s="86">
        <v>15.18</v>
      </c>
      <c r="N209" s="95">
        <f t="shared" si="3"/>
        <v>30.36</v>
      </c>
      <c r="O209" s="80" t="s">
        <v>3</v>
      </c>
      <c r="P209" s="51"/>
      <c r="Q209" s="51"/>
      <c r="T209" s="51"/>
      <c r="Y209" s="51"/>
    </row>
    <row r="210" spans="1:25" ht="46.8" x14ac:dyDescent="0.25">
      <c r="A210" s="84" t="s">
        <v>523</v>
      </c>
      <c r="B210" s="84"/>
      <c r="C210" s="84" t="s">
        <v>139</v>
      </c>
      <c r="D210" s="84"/>
      <c r="E210" s="84" t="s">
        <v>151</v>
      </c>
      <c r="F210" s="84"/>
      <c r="G210" s="84" t="s">
        <v>605</v>
      </c>
      <c r="H210" s="164" t="s">
        <v>153</v>
      </c>
      <c r="I210" s="164"/>
      <c r="J210" s="84" t="s">
        <v>819</v>
      </c>
      <c r="K210" s="84" t="s">
        <v>1043</v>
      </c>
      <c r="L210" s="85">
        <v>6</v>
      </c>
      <c r="M210" s="86">
        <v>34.01</v>
      </c>
      <c r="N210" s="95">
        <f t="shared" si="3"/>
        <v>204.06</v>
      </c>
      <c r="O210" s="80" t="s">
        <v>3</v>
      </c>
      <c r="P210" s="51"/>
      <c r="Q210" s="51"/>
      <c r="T210" s="51"/>
      <c r="Y210" s="51"/>
    </row>
    <row r="211" spans="1:25" ht="46.8" x14ac:dyDescent="0.25">
      <c r="A211" s="84" t="s">
        <v>523</v>
      </c>
      <c r="B211" s="84"/>
      <c r="C211" s="84" t="s">
        <v>139</v>
      </c>
      <c r="D211" s="84"/>
      <c r="E211" s="84" t="s">
        <v>151</v>
      </c>
      <c r="F211" s="84"/>
      <c r="G211" s="84" t="s">
        <v>606</v>
      </c>
      <c r="H211" s="164" t="s">
        <v>153</v>
      </c>
      <c r="I211" s="164"/>
      <c r="J211" s="84" t="s">
        <v>820</v>
      </c>
      <c r="K211" s="84" t="s">
        <v>1044</v>
      </c>
      <c r="L211" s="85">
        <v>1</v>
      </c>
      <c r="M211" s="86">
        <v>1129.1300000000001</v>
      </c>
      <c r="N211" s="95">
        <f t="shared" si="3"/>
        <v>1129.1300000000001</v>
      </c>
      <c r="O211" s="80" t="s">
        <v>3</v>
      </c>
      <c r="P211" s="51"/>
      <c r="Q211" s="51"/>
      <c r="T211" s="51"/>
      <c r="Y211" s="51"/>
    </row>
    <row r="212" spans="1:25" ht="46.8" x14ac:dyDescent="0.25">
      <c r="A212" s="84" t="s">
        <v>523</v>
      </c>
      <c r="B212" s="84"/>
      <c r="C212" s="84" t="s">
        <v>139</v>
      </c>
      <c r="D212" s="84"/>
      <c r="E212" s="84" t="s">
        <v>151</v>
      </c>
      <c r="F212" s="84"/>
      <c r="G212" s="84" t="s">
        <v>606</v>
      </c>
      <c r="H212" s="164" t="s">
        <v>153</v>
      </c>
      <c r="I212" s="164"/>
      <c r="J212" s="84" t="s">
        <v>821</v>
      </c>
      <c r="K212" s="84" t="s">
        <v>1045</v>
      </c>
      <c r="L212" s="85">
        <v>1</v>
      </c>
      <c r="M212" s="86">
        <v>123.79</v>
      </c>
      <c r="N212" s="95">
        <f t="shared" si="3"/>
        <v>123.79</v>
      </c>
      <c r="O212" s="80" t="s">
        <v>3</v>
      </c>
      <c r="P212" s="51"/>
      <c r="Q212" s="51"/>
      <c r="T212" s="51"/>
      <c r="Y212" s="51"/>
    </row>
    <row r="213" spans="1:25" ht="46.8" x14ac:dyDescent="0.25">
      <c r="A213" s="84" t="s">
        <v>523</v>
      </c>
      <c r="B213" s="84"/>
      <c r="C213" s="84" t="s">
        <v>139</v>
      </c>
      <c r="D213" s="84"/>
      <c r="E213" s="84" t="s">
        <v>151</v>
      </c>
      <c r="F213" s="84"/>
      <c r="G213" s="84" t="s">
        <v>606</v>
      </c>
      <c r="H213" s="164" t="s">
        <v>153</v>
      </c>
      <c r="I213" s="164"/>
      <c r="J213" s="84" t="s">
        <v>822</v>
      </c>
      <c r="K213" s="84" t="s">
        <v>1046</v>
      </c>
      <c r="L213" s="85">
        <v>1</v>
      </c>
      <c r="M213" s="86">
        <v>17.29</v>
      </c>
      <c r="N213" s="95">
        <f t="shared" si="3"/>
        <v>17.29</v>
      </c>
      <c r="O213" s="80" t="s">
        <v>3</v>
      </c>
      <c r="P213" s="51"/>
      <c r="Q213" s="51"/>
      <c r="T213" s="51"/>
      <c r="Y213" s="51"/>
    </row>
    <row r="214" spans="1:25" ht="46.8" x14ac:dyDescent="0.25">
      <c r="A214" s="84" t="s">
        <v>523</v>
      </c>
      <c r="B214" s="84"/>
      <c r="C214" s="84" t="s">
        <v>139</v>
      </c>
      <c r="D214" s="84"/>
      <c r="E214" s="84" t="s">
        <v>151</v>
      </c>
      <c r="F214" s="84"/>
      <c r="G214" s="84" t="s">
        <v>606</v>
      </c>
      <c r="H214" s="164" t="s">
        <v>153</v>
      </c>
      <c r="I214" s="164"/>
      <c r="J214" s="84" t="s">
        <v>823</v>
      </c>
      <c r="K214" s="84" t="s">
        <v>1047</v>
      </c>
      <c r="L214" s="85">
        <v>1</v>
      </c>
      <c r="M214" s="86">
        <v>24.34</v>
      </c>
      <c r="N214" s="95">
        <f t="shared" si="3"/>
        <v>24.34</v>
      </c>
      <c r="O214" s="80" t="s">
        <v>3</v>
      </c>
      <c r="P214" s="51"/>
      <c r="Q214" s="51"/>
      <c r="T214" s="51"/>
      <c r="Y214" s="51"/>
    </row>
    <row r="215" spans="1:25" ht="46.8" x14ac:dyDescent="0.25">
      <c r="A215" s="84" t="s">
        <v>523</v>
      </c>
      <c r="B215" s="84"/>
      <c r="C215" s="84" t="s">
        <v>139</v>
      </c>
      <c r="D215" s="84"/>
      <c r="E215" s="84" t="s">
        <v>151</v>
      </c>
      <c r="F215" s="84"/>
      <c r="G215" s="84" t="s">
        <v>607</v>
      </c>
      <c r="H215" s="164" t="s">
        <v>153</v>
      </c>
      <c r="I215" s="164"/>
      <c r="J215" s="84" t="s">
        <v>824</v>
      </c>
      <c r="K215" s="84" t="s">
        <v>1048</v>
      </c>
      <c r="L215" s="85">
        <v>2</v>
      </c>
      <c r="M215" s="86">
        <v>97.66</v>
      </c>
      <c r="N215" s="95">
        <f t="shared" si="3"/>
        <v>195.32</v>
      </c>
      <c r="O215" s="80" t="s">
        <v>3</v>
      </c>
      <c r="P215" s="51"/>
      <c r="Q215" s="51"/>
      <c r="T215" s="51"/>
      <c r="Y215" s="51"/>
    </row>
    <row r="216" spans="1:25" ht="46.8" x14ac:dyDescent="0.25">
      <c r="A216" s="84" t="s">
        <v>523</v>
      </c>
      <c r="B216" s="84"/>
      <c r="C216" s="84" t="s">
        <v>139</v>
      </c>
      <c r="D216" s="84"/>
      <c r="E216" s="84" t="s">
        <v>151</v>
      </c>
      <c r="F216" s="84"/>
      <c r="G216" s="84" t="s">
        <v>606</v>
      </c>
      <c r="H216" s="164" t="s">
        <v>153</v>
      </c>
      <c r="I216" s="164"/>
      <c r="J216" s="84" t="s">
        <v>825</v>
      </c>
      <c r="K216" s="84" t="s">
        <v>1049</v>
      </c>
      <c r="L216" s="85">
        <v>10</v>
      </c>
      <c r="M216" s="86">
        <v>14.43</v>
      </c>
      <c r="N216" s="95">
        <f t="shared" si="3"/>
        <v>144.30000000000001</v>
      </c>
      <c r="O216" s="80" t="s">
        <v>3</v>
      </c>
      <c r="P216" s="51"/>
      <c r="Q216" s="51"/>
      <c r="T216" s="51"/>
      <c r="Y216" s="51"/>
    </row>
    <row r="217" spans="1:25" ht="46.8" x14ac:dyDescent="0.25">
      <c r="A217" s="84" t="s">
        <v>523</v>
      </c>
      <c r="B217" s="84"/>
      <c r="C217" s="84" t="s">
        <v>139</v>
      </c>
      <c r="D217" s="84"/>
      <c r="E217" s="84" t="s">
        <v>151</v>
      </c>
      <c r="F217" s="84"/>
      <c r="G217" s="84" t="s">
        <v>608</v>
      </c>
      <c r="H217" s="164" t="s">
        <v>153</v>
      </c>
      <c r="I217" s="164"/>
      <c r="J217" s="84" t="s">
        <v>826</v>
      </c>
      <c r="K217" s="84" t="s">
        <v>1050</v>
      </c>
      <c r="L217" s="85">
        <v>2</v>
      </c>
      <c r="M217" s="86">
        <v>32.82</v>
      </c>
      <c r="N217" s="95">
        <f t="shared" si="3"/>
        <v>65.64</v>
      </c>
      <c r="O217" s="80" t="s">
        <v>3</v>
      </c>
      <c r="P217" s="51"/>
      <c r="Q217" s="51"/>
      <c r="T217" s="51"/>
      <c r="Y217" s="51"/>
    </row>
    <row r="218" spans="1:25" ht="46.8" x14ac:dyDescent="0.25">
      <c r="A218" s="84" t="s">
        <v>523</v>
      </c>
      <c r="B218" s="84"/>
      <c r="C218" s="84" t="s">
        <v>139</v>
      </c>
      <c r="D218" s="84"/>
      <c r="E218" s="84" t="s">
        <v>151</v>
      </c>
      <c r="F218" s="84"/>
      <c r="G218" s="84" t="s">
        <v>609</v>
      </c>
      <c r="H218" s="164" t="s">
        <v>153</v>
      </c>
      <c r="I218" s="164"/>
      <c r="J218" s="84" t="s">
        <v>827</v>
      </c>
      <c r="K218" s="84" t="s">
        <v>1051</v>
      </c>
      <c r="L218" s="85">
        <v>1</v>
      </c>
      <c r="M218" s="86">
        <v>497.94</v>
      </c>
      <c r="N218" s="95">
        <f t="shared" si="3"/>
        <v>497.94</v>
      </c>
      <c r="O218" s="80" t="s">
        <v>3</v>
      </c>
      <c r="P218" s="51"/>
      <c r="Q218" s="51"/>
      <c r="T218" s="51"/>
      <c r="Y218" s="51"/>
    </row>
    <row r="219" spans="1:25" ht="46.8" x14ac:dyDescent="0.3">
      <c r="A219" s="84" t="s">
        <v>523</v>
      </c>
      <c r="B219" s="84"/>
      <c r="C219" s="84" t="s">
        <v>139</v>
      </c>
      <c r="D219" s="84"/>
      <c r="E219" s="84" t="s">
        <v>151</v>
      </c>
      <c r="F219" s="84"/>
      <c r="G219" s="84" t="s">
        <v>609</v>
      </c>
      <c r="H219" s="164" t="s">
        <v>153</v>
      </c>
      <c r="I219" s="164"/>
      <c r="J219" s="84" t="s">
        <v>828</v>
      </c>
      <c r="K219" s="87"/>
      <c r="L219" s="85">
        <v>2</v>
      </c>
      <c r="M219" s="86">
        <v>15.48</v>
      </c>
      <c r="N219" s="95">
        <f t="shared" si="3"/>
        <v>30.96</v>
      </c>
      <c r="O219" s="80" t="s">
        <v>3</v>
      </c>
      <c r="P219" s="51"/>
      <c r="Q219" s="51"/>
      <c r="T219" s="51"/>
      <c r="Y219" s="51"/>
    </row>
    <row r="220" spans="1:25" ht="46.8" x14ac:dyDescent="0.25">
      <c r="A220" s="84" t="s">
        <v>523</v>
      </c>
      <c r="B220" s="84"/>
      <c r="C220" s="84" t="s">
        <v>139</v>
      </c>
      <c r="D220" s="84"/>
      <c r="E220" s="84" t="s">
        <v>151</v>
      </c>
      <c r="F220" s="84"/>
      <c r="G220" s="84" t="s">
        <v>609</v>
      </c>
      <c r="H220" s="164" t="s">
        <v>153</v>
      </c>
      <c r="I220" s="164"/>
      <c r="J220" s="84" t="s">
        <v>829</v>
      </c>
      <c r="K220" s="84" t="s">
        <v>1052</v>
      </c>
      <c r="L220" s="85">
        <v>1</v>
      </c>
      <c r="M220" s="86">
        <v>27.24</v>
      </c>
      <c r="N220" s="95">
        <f t="shared" si="3"/>
        <v>27.24</v>
      </c>
      <c r="O220" s="80" t="s">
        <v>3</v>
      </c>
      <c r="P220" s="51"/>
      <c r="Q220" s="51"/>
      <c r="T220" s="51"/>
      <c r="Y220" s="51"/>
    </row>
    <row r="221" spans="1:25" ht="46.8" x14ac:dyDescent="0.25">
      <c r="A221" s="84" t="s">
        <v>523</v>
      </c>
      <c r="B221" s="84"/>
      <c r="C221" s="84" t="s">
        <v>139</v>
      </c>
      <c r="D221" s="84"/>
      <c r="E221" s="84" t="s">
        <v>151</v>
      </c>
      <c r="F221" s="84"/>
      <c r="G221" s="84" t="s">
        <v>609</v>
      </c>
      <c r="H221" s="164" t="s">
        <v>153</v>
      </c>
      <c r="I221" s="164"/>
      <c r="J221" s="84" t="s">
        <v>829</v>
      </c>
      <c r="K221" s="84" t="s">
        <v>1053</v>
      </c>
      <c r="L221" s="85">
        <v>1</v>
      </c>
      <c r="M221" s="86">
        <v>23.29</v>
      </c>
      <c r="N221" s="95">
        <f t="shared" si="3"/>
        <v>23.29</v>
      </c>
      <c r="O221" s="80" t="s">
        <v>3</v>
      </c>
      <c r="P221" s="51"/>
      <c r="Q221" s="51"/>
      <c r="T221" s="51"/>
      <c r="Y221" s="51"/>
    </row>
    <row r="222" spans="1:25" ht="46.8" x14ac:dyDescent="0.25">
      <c r="A222" s="84" t="s">
        <v>523</v>
      </c>
      <c r="B222" s="84"/>
      <c r="C222" s="84" t="s">
        <v>139</v>
      </c>
      <c r="D222" s="84"/>
      <c r="E222" s="84" t="s">
        <v>151</v>
      </c>
      <c r="F222" s="84"/>
      <c r="G222" s="84" t="s">
        <v>610</v>
      </c>
      <c r="H222" s="164" t="s">
        <v>153</v>
      </c>
      <c r="I222" s="164"/>
      <c r="J222" s="84" t="s">
        <v>830</v>
      </c>
      <c r="K222" s="84" t="s">
        <v>1054</v>
      </c>
      <c r="L222" s="85">
        <v>2</v>
      </c>
      <c r="M222" s="86">
        <v>230.46</v>
      </c>
      <c r="N222" s="95">
        <f t="shared" si="3"/>
        <v>460.92</v>
      </c>
      <c r="O222" s="80" t="s">
        <v>3</v>
      </c>
      <c r="P222" s="51"/>
      <c r="Q222" s="51"/>
      <c r="T222" s="51"/>
      <c r="Y222" s="51"/>
    </row>
    <row r="223" spans="1:25" ht="46.8" x14ac:dyDescent="0.25">
      <c r="A223" s="84" t="s">
        <v>523</v>
      </c>
      <c r="B223" s="84"/>
      <c r="C223" s="84" t="s">
        <v>139</v>
      </c>
      <c r="D223" s="84"/>
      <c r="E223" s="84" t="s">
        <v>151</v>
      </c>
      <c r="F223" s="84"/>
      <c r="G223" s="84" t="s">
        <v>533</v>
      </c>
      <c r="H223" s="164" t="s">
        <v>153</v>
      </c>
      <c r="I223" s="164"/>
      <c r="J223" s="84" t="s">
        <v>831</v>
      </c>
      <c r="K223" s="84" t="s">
        <v>1055</v>
      </c>
      <c r="L223" s="85">
        <v>1</v>
      </c>
      <c r="M223" s="86">
        <v>696.06</v>
      </c>
      <c r="N223" s="95">
        <f t="shared" si="3"/>
        <v>696.06</v>
      </c>
      <c r="O223" s="80" t="s">
        <v>3</v>
      </c>
      <c r="P223" s="51"/>
      <c r="Q223" s="51"/>
      <c r="T223" s="51"/>
      <c r="Y223" s="51"/>
    </row>
    <row r="224" spans="1:25" ht="46.8" x14ac:dyDescent="0.25">
      <c r="A224" s="84" t="s">
        <v>115</v>
      </c>
      <c r="B224" s="84"/>
      <c r="C224" s="84" t="s">
        <v>47</v>
      </c>
      <c r="D224" s="84"/>
      <c r="E224" s="84" t="s">
        <v>151</v>
      </c>
      <c r="F224" s="84"/>
      <c r="G224" s="84" t="s">
        <v>592</v>
      </c>
      <c r="H224" s="164" t="s">
        <v>153</v>
      </c>
      <c r="I224" s="164"/>
      <c r="J224" s="84" t="s">
        <v>832</v>
      </c>
      <c r="K224" s="84" t="s">
        <v>1056</v>
      </c>
      <c r="L224" s="85">
        <v>96</v>
      </c>
      <c r="M224" s="86">
        <v>16.18</v>
      </c>
      <c r="N224" s="95">
        <f t="shared" si="3"/>
        <v>1553.28</v>
      </c>
      <c r="O224" s="80" t="s">
        <v>3</v>
      </c>
      <c r="P224" s="51"/>
      <c r="Q224" s="51"/>
      <c r="T224" s="51"/>
      <c r="Y224" s="51"/>
    </row>
    <row r="225" spans="1:25" ht="46.8" x14ac:dyDescent="0.25">
      <c r="A225" s="84" t="s">
        <v>522</v>
      </c>
      <c r="B225" s="84"/>
      <c r="C225" s="84" t="s">
        <v>139</v>
      </c>
      <c r="D225" s="84"/>
      <c r="E225" s="84" t="s">
        <v>151</v>
      </c>
      <c r="F225" s="84"/>
      <c r="G225" s="84" t="s">
        <v>611</v>
      </c>
      <c r="H225" s="164" t="s">
        <v>153</v>
      </c>
      <c r="I225" s="164"/>
      <c r="J225" s="84" t="s">
        <v>833</v>
      </c>
      <c r="K225" s="84" t="s">
        <v>1057</v>
      </c>
      <c r="L225" s="85">
        <v>1</v>
      </c>
      <c r="M225" s="86">
        <v>214.84</v>
      </c>
      <c r="N225" s="95">
        <f t="shared" si="3"/>
        <v>214.84</v>
      </c>
      <c r="O225" s="80" t="s">
        <v>3</v>
      </c>
      <c r="P225" s="51"/>
      <c r="Q225" s="51"/>
      <c r="T225" s="51"/>
      <c r="Y225" s="51"/>
    </row>
    <row r="226" spans="1:25" ht="46.8" x14ac:dyDescent="0.25">
      <c r="A226" s="84" t="s">
        <v>522</v>
      </c>
      <c r="B226" s="84"/>
      <c r="C226" s="84" t="s">
        <v>139</v>
      </c>
      <c r="D226" s="84"/>
      <c r="E226" s="84" t="s">
        <v>151</v>
      </c>
      <c r="F226" s="84"/>
      <c r="G226" s="84" t="s">
        <v>611</v>
      </c>
      <c r="H226" s="164" t="s">
        <v>153</v>
      </c>
      <c r="I226" s="164"/>
      <c r="J226" s="84" t="s">
        <v>834</v>
      </c>
      <c r="K226" s="84" t="s">
        <v>1058</v>
      </c>
      <c r="L226" s="85">
        <v>1</v>
      </c>
      <c r="M226" s="86">
        <v>220.94</v>
      </c>
      <c r="N226" s="95">
        <f t="shared" si="3"/>
        <v>220.94</v>
      </c>
      <c r="O226" s="80" t="s">
        <v>3</v>
      </c>
      <c r="P226" s="51"/>
      <c r="Q226" s="51"/>
      <c r="T226" s="51"/>
      <c r="Y226" s="51"/>
    </row>
    <row r="227" spans="1:25" ht="46.8" x14ac:dyDescent="0.25">
      <c r="A227" s="84" t="s">
        <v>526</v>
      </c>
      <c r="B227" s="84"/>
      <c r="C227" s="84" t="s">
        <v>139</v>
      </c>
      <c r="D227" s="84"/>
      <c r="E227" s="84" t="s">
        <v>151</v>
      </c>
      <c r="F227" s="84"/>
      <c r="G227" s="84" t="s">
        <v>612</v>
      </c>
      <c r="H227" s="164" t="s">
        <v>153</v>
      </c>
      <c r="I227" s="164"/>
      <c r="J227" s="84" t="s">
        <v>835</v>
      </c>
      <c r="K227" s="84" t="s">
        <v>1059</v>
      </c>
      <c r="L227" s="85">
        <v>1</v>
      </c>
      <c r="M227" s="86">
        <v>430.15</v>
      </c>
      <c r="N227" s="95">
        <f t="shared" si="3"/>
        <v>430.15</v>
      </c>
      <c r="O227" s="80" t="s">
        <v>3</v>
      </c>
      <c r="P227" s="51"/>
      <c r="Q227" s="51"/>
      <c r="T227" s="51"/>
      <c r="Y227" s="51"/>
    </row>
    <row r="228" spans="1:25" ht="46.8" x14ac:dyDescent="0.25">
      <c r="A228" s="84" t="s">
        <v>526</v>
      </c>
      <c r="B228" s="84"/>
      <c r="C228" s="84" t="s">
        <v>139</v>
      </c>
      <c r="D228" s="84"/>
      <c r="E228" s="84" t="s">
        <v>151</v>
      </c>
      <c r="F228" s="84"/>
      <c r="G228" s="84" t="s">
        <v>534</v>
      </c>
      <c r="H228" s="164" t="s">
        <v>153</v>
      </c>
      <c r="I228" s="164"/>
      <c r="J228" s="84" t="s">
        <v>836</v>
      </c>
      <c r="K228" s="84" t="s">
        <v>1060</v>
      </c>
      <c r="L228" s="85">
        <v>6</v>
      </c>
      <c r="M228" s="86">
        <v>56.23</v>
      </c>
      <c r="N228" s="95">
        <f t="shared" si="3"/>
        <v>337.38</v>
      </c>
      <c r="O228" s="80" t="s">
        <v>3</v>
      </c>
      <c r="P228" s="51"/>
      <c r="Q228" s="51"/>
      <c r="T228" s="51"/>
      <c r="Y228" s="51"/>
    </row>
    <row r="229" spans="1:25" ht="46.8" x14ac:dyDescent="0.25">
      <c r="A229" s="84" t="s">
        <v>526</v>
      </c>
      <c r="B229" s="84"/>
      <c r="C229" s="84" t="s">
        <v>139</v>
      </c>
      <c r="D229" s="84"/>
      <c r="E229" s="84" t="s">
        <v>151</v>
      </c>
      <c r="F229" s="84"/>
      <c r="G229" s="84" t="s">
        <v>555</v>
      </c>
      <c r="H229" s="164" t="s">
        <v>153</v>
      </c>
      <c r="I229" s="164"/>
      <c r="J229" s="84" t="s">
        <v>837</v>
      </c>
      <c r="K229" s="84" t="s">
        <v>1061</v>
      </c>
      <c r="L229" s="85">
        <v>8</v>
      </c>
      <c r="M229" s="86">
        <v>35.799999999999997</v>
      </c>
      <c r="N229" s="95">
        <f t="shared" si="3"/>
        <v>286.39999999999998</v>
      </c>
      <c r="O229" s="80" t="s">
        <v>3</v>
      </c>
      <c r="P229" s="51"/>
      <c r="Q229" s="51"/>
      <c r="T229" s="51"/>
      <c r="Y229" s="51"/>
    </row>
    <row r="230" spans="1:25" ht="46.8" x14ac:dyDescent="0.25">
      <c r="A230" s="84" t="s">
        <v>526</v>
      </c>
      <c r="B230" s="84"/>
      <c r="C230" s="84" t="s">
        <v>139</v>
      </c>
      <c r="D230" s="84"/>
      <c r="E230" s="84" t="s">
        <v>151</v>
      </c>
      <c r="F230" s="84"/>
      <c r="G230" s="84" t="s">
        <v>555</v>
      </c>
      <c r="H230" s="164" t="s">
        <v>153</v>
      </c>
      <c r="I230" s="164"/>
      <c r="J230" s="84" t="s">
        <v>838</v>
      </c>
      <c r="K230" s="84" t="s">
        <v>1062</v>
      </c>
      <c r="L230" s="85">
        <v>8</v>
      </c>
      <c r="M230" s="86">
        <v>17.8</v>
      </c>
      <c r="N230" s="95">
        <f t="shared" si="3"/>
        <v>142.4</v>
      </c>
      <c r="O230" s="80" t="s">
        <v>3</v>
      </c>
      <c r="P230" s="51"/>
      <c r="Q230" s="51"/>
      <c r="T230" s="51"/>
      <c r="Y230" s="51"/>
    </row>
    <row r="231" spans="1:25" ht="46.8" x14ac:dyDescent="0.25">
      <c r="A231" s="84" t="s">
        <v>526</v>
      </c>
      <c r="B231" s="84"/>
      <c r="C231" s="84" t="s">
        <v>139</v>
      </c>
      <c r="D231" s="84"/>
      <c r="E231" s="84" t="s">
        <v>151</v>
      </c>
      <c r="F231" s="84"/>
      <c r="G231" s="84" t="s">
        <v>555</v>
      </c>
      <c r="H231" s="164" t="s">
        <v>153</v>
      </c>
      <c r="I231" s="164"/>
      <c r="J231" s="84" t="s">
        <v>839</v>
      </c>
      <c r="K231" s="84" t="s">
        <v>1063</v>
      </c>
      <c r="L231" s="85">
        <v>8</v>
      </c>
      <c r="M231" s="86">
        <v>55.56</v>
      </c>
      <c r="N231" s="95">
        <f t="shared" si="3"/>
        <v>444.48</v>
      </c>
      <c r="O231" s="80" t="s">
        <v>3</v>
      </c>
      <c r="P231" s="51"/>
      <c r="Q231" s="51"/>
      <c r="T231" s="51"/>
      <c r="Y231" s="51"/>
    </row>
    <row r="232" spans="1:25" ht="15.6" x14ac:dyDescent="0.25">
      <c r="A232" s="82"/>
      <c r="B232" s="82"/>
      <c r="C232" s="160"/>
      <c r="D232" s="161"/>
      <c r="E232" s="162"/>
      <c r="F232" s="163"/>
      <c r="G232" s="82"/>
      <c r="H232" s="162"/>
      <c r="I232" s="163"/>
      <c r="J232" s="82"/>
      <c r="K232" s="82"/>
      <c r="L232" s="22"/>
      <c r="M232" s="23"/>
      <c r="N232" s="54">
        <f t="shared" si="3"/>
        <v>0</v>
      </c>
      <c r="O232" s="81"/>
      <c r="P232" s="51"/>
      <c r="Q232" s="51"/>
      <c r="T232" s="51"/>
      <c r="Y232" s="51"/>
    </row>
    <row r="233" spans="1:25" ht="15.6" x14ac:dyDescent="0.25">
      <c r="A233" s="82"/>
      <c r="B233" s="82"/>
      <c r="C233" s="150"/>
      <c r="D233" s="151"/>
      <c r="E233" s="148"/>
      <c r="F233" s="149"/>
      <c r="G233" s="82"/>
      <c r="H233" s="148"/>
      <c r="I233" s="149"/>
      <c r="J233" s="82"/>
      <c r="K233" s="82"/>
      <c r="L233" s="25"/>
      <c r="M233" s="26"/>
      <c r="N233" s="54">
        <f t="shared" si="3"/>
        <v>0</v>
      </c>
      <c r="O233" s="24"/>
      <c r="P233" s="51"/>
      <c r="Q233" s="51"/>
      <c r="T233" s="51"/>
      <c r="Y233" s="51"/>
    </row>
    <row r="234" spans="1:25" ht="15.6" x14ac:dyDescent="0.25">
      <c r="A234" s="82"/>
      <c r="B234" s="82"/>
      <c r="C234" s="150"/>
      <c r="D234" s="151"/>
      <c r="E234" s="148"/>
      <c r="F234" s="149"/>
      <c r="G234" s="82"/>
      <c r="H234" s="148"/>
      <c r="I234" s="149"/>
      <c r="J234" s="82"/>
      <c r="K234" s="82"/>
      <c r="L234" s="25"/>
      <c r="M234" s="26"/>
      <c r="N234" s="54">
        <f t="shared" si="3"/>
        <v>0</v>
      </c>
      <c r="O234" s="24"/>
      <c r="P234" s="51"/>
      <c r="Q234" s="51"/>
      <c r="T234" s="51"/>
      <c r="Y234" s="51"/>
    </row>
    <row r="235" spans="1:25" ht="15.6" x14ac:dyDescent="0.25">
      <c r="A235" s="82"/>
      <c r="B235" s="82"/>
      <c r="C235" s="150"/>
      <c r="D235" s="151"/>
      <c r="E235" s="148"/>
      <c r="F235" s="149"/>
      <c r="G235" s="82"/>
      <c r="H235" s="148"/>
      <c r="I235" s="149"/>
      <c r="J235" s="82"/>
      <c r="K235" s="82"/>
      <c r="L235" s="25"/>
      <c r="M235" s="26"/>
      <c r="N235" s="54">
        <f t="shared" si="3"/>
        <v>0</v>
      </c>
      <c r="O235" s="24"/>
      <c r="P235" s="51"/>
      <c r="Q235" s="51"/>
      <c r="T235" s="51"/>
      <c r="Y235" s="51"/>
    </row>
    <row r="236" spans="1:25" ht="15.6" x14ac:dyDescent="0.25">
      <c r="A236" s="82"/>
      <c r="B236" s="82"/>
      <c r="C236" s="150"/>
      <c r="D236" s="151"/>
      <c r="E236" s="148"/>
      <c r="F236" s="149"/>
      <c r="G236" s="82"/>
      <c r="H236" s="148"/>
      <c r="I236" s="149"/>
      <c r="J236" s="82"/>
      <c r="K236" s="82"/>
      <c r="L236" s="25"/>
      <c r="M236" s="26"/>
      <c r="N236" s="54">
        <f t="shared" si="3"/>
        <v>0</v>
      </c>
      <c r="O236" s="24"/>
      <c r="P236" s="51"/>
      <c r="Q236" s="51"/>
      <c r="T236" s="51"/>
      <c r="Y236" s="51"/>
    </row>
    <row r="237" spans="1:25" ht="15.6" x14ac:dyDescent="0.25">
      <c r="A237" s="82"/>
      <c r="B237" s="82"/>
      <c r="C237" s="150"/>
      <c r="D237" s="151"/>
      <c r="E237" s="148"/>
      <c r="F237" s="149"/>
      <c r="G237" s="82"/>
      <c r="H237" s="148"/>
      <c r="I237" s="149"/>
      <c r="J237" s="82"/>
      <c r="K237" s="82"/>
      <c r="L237" s="25"/>
      <c r="M237" s="26"/>
      <c r="N237" s="54">
        <f t="shared" si="3"/>
        <v>0</v>
      </c>
      <c r="O237" s="24"/>
      <c r="P237" s="51"/>
      <c r="Q237" s="51"/>
      <c r="T237" s="51"/>
      <c r="Y237" s="51"/>
    </row>
    <row r="238" spans="1:25" ht="15.6" x14ac:dyDescent="0.25">
      <c r="A238" s="82"/>
      <c r="B238" s="82"/>
      <c r="C238" s="150"/>
      <c r="D238" s="151"/>
      <c r="E238" s="148"/>
      <c r="F238" s="149"/>
      <c r="G238" s="82"/>
      <c r="H238" s="148"/>
      <c r="I238" s="149"/>
      <c r="J238" s="82"/>
      <c r="K238" s="82"/>
      <c r="L238" s="25"/>
      <c r="M238" s="26"/>
      <c r="N238" s="54">
        <f t="shared" si="3"/>
        <v>0</v>
      </c>
      <c r="O238" s="24"/>
      <c r="P238" s="51"/>
      <c r="Q238" s="51"/>
      <c r="T238" s="51"/>
      <c r="Y238" s="51"/>
    </row>
    <row r="239" spans="1:25" ht="15.6" x14ac:dyDescent="0.25">
      <c r="A239" s="82"/>
      <c r="B239" s="82"/>
      <c r="C239" s="150"/>
      <c r="D239" s="151"/>
      <c r="E239" s="148"/>
      <c r="F239" s="149"/>
      <c r="G239" s="82"/>
      <c r="H239" s="148"/>
      <c r="I239" s="149"/>
      <c r="J239" s="82"/>
      <c r="K239" s="82"/>
      <c r="L239" s="25"/>
      <c r="M239" s="26"/>
      <c r="N239" s="54">
        <f t="shared" si="3"/>
        <v>0</v>
      </c>
      <c r="O239" s="24"/>
      <c r="P239" s="51"/>
      <c r="Q239" s="51"/>
      <c r="T239" s="51"/>
      <c r="Y239" s="51"/>
    </row>
    <row r="240" spans="1:25" ht="15.6" x14ac:dyDescent="0.25">
      <c r="A240" s="82"/>
      <c r="B240" s="82"/>
      <c r="C240" s="150"/>
      <c r="D240" s="151"/>
      <c r="E240" s="148"/>
      <c r="F240" s="149"/>
      <c r="G240" s="82"/>
      <c r="H240" s="148"/>
      <c r="I240" s="149"/>
      <c r="J240" s="82"/>
      <c r="K240" s="82"/>
      <c r="L240" s="25"/>
      <c r="M240" s="26"/>
      <c r="N240" s="54">
        <f t="shared" si="3"/>
        <v>0</v>
      </c>
      <c r="O240" s="24"/>
      <c r="P240" s="51"/>
      <c r="Q240" s="51"/>
      <c r="T240" s="51"/>
      <c r="Y240" s="51"/>
    </row>
    <row r="241" spans="1:25" ht="15.6" x14ac:dyDescent="0.25">
      <c r="A241" s="82"/>
      <c r="B241" s="82"/>
      <c r="C241" s="150"/>
      <c r="D241" s="151"/>
      <c r="E241" s="148"/>
      <c r="F241" s="149"/>
      <c r="G241" s="82"/>
      <c r="H241" s="148"/>
      <c r="I241" s="149"/>
      <c r="J241" s="82"/>
      <c r="K241" s="82"/>
      <c r="L241" s="25"/>
      <c r="M241" s="26"/>
      <c r="N241" s="54">
        <f t="shared" si="3"/>
        <v>0</v>
      </c>
      <c r="O241" s="24"/>
      <c r="P241" s="51"/>
      <c r="Q241" s="51"/>
      <c r="T241" s="51"/>
      <c r="Y241" s="51"/>
    </row>
    <row r="242" spans="1:25" ht="15.6" x14ac:dyDescent="0.25">
      <c r="A242" s="82"/>
      <c r="B242" s="82"/>
      <c r="C242" s="150"/>
      <c r="D242" s="151"/>
      <c r="E242" s="148"/>
      <c r="F242" s="149"/>
      <c r="G242" s="82"/>
      <c r="H242" s="148"/>
      <c r="I242" s="149"/>
      <c r="J242" s="82"/>
      <c r="K242" s="82"/>
      <c r="L242" s="25"/>
      <c r="M242" s="26"/>
      <c r="N242" s="54">
        <f t="shared" si="3"/>
        <v>0</v>
      </c>
      <c r="O242" s="24"/>
      <c r="P242" s="51"/>
      <c r="Q242" s="51"/>
      <c r="T242" s="51"/>
      <c r="Y242" s="51"/>
    </row>
    <row r="243" spans="1:25" ht="15.6" x14ac:dyDescent="0.25">
      <c r="A243" s="82"/>
      <c r="B243" s="82"/>
      <c r="C243" s="150"/>
      <c r="D243" s="151"/>
      <c r="E243" s="148"/>
      <c r="F243" s="149"/>
      <c r="G243" s="82"/>
      <c r="H243" s="148"/>
      <c r="I243" s="149"/>
      <c r="J243" s="82"/>
      <c r="K243" s="82"/>
      <c r="L243" s="25"/>
      <c r="M243" s="26"/>
      <c r="N243" s="54">
        <f t="shared" si="3"/>
        <v>0</v>
      </c>
      <c r="O243" s="24"/>
      <c r="P243" s="51"/>
      <c r="Q243" s="51"/>
      <c r="T243" s="51"/>
      <c r="Y243" s="51"/>
    </row>
    <row r="244" spans="1:25" ht="15.6" x14ac:dyDescent="0.25">
      <c r="A244" s="82"/>
      <c r="B244" s="82"/>
      <c r="C244" s="150"/>
      <c r="D244" s="151"/>
      <c r="E244" s="148"/>
      <c r="F244" s="149"/>
      <c r="G244" s="82"/>
      <c r="H244" s="148"/>
      <c r="I244" s="149"/>
      <c r="J244" s="82"/>
      <c r="K244" s="82"/>
      <c r="L244" s="25"/>
      <c r="M244" s="26"/>
      <c r="N244" s="54">
        <f t="shared" si="3"/>
        <v>0</v>
      </c>
      <c r="O244" s="24"/>
      <c r="P244" s="51"/>
      <c r="Q244" s="51"/>
      <c r="T244" s="51"/>
      <c r="Y244" s="51"/>
    </row>
    <row r="245" spans="1:25" ht="15.6" x14ac:dyDescent="0.25">
      <c r="A245" s="82"/>
      <c r="B245" s="82"/>
      <c r="C245" s="150"/>
      <c r="D245" s="151"/>
      <c r="E245" s="148"/>
      <c r="F245" s="149"/>
      <c r="G245" s="82"/>
      <c r="H245" s="148"/>
      <c r="I245" s="149"/>
      <c r="J245" s="82"/>
      <c r="K245" s="82"/>
      <c r="L245" s="25"/>
      <c r="M245" s="26"/>
      <c r="N245" s="54">
        <f t="shared" si="3"/>
        <v>0</v>
      </c>
      <c r="O245" s="24"/>
      <c r="P245" s="51"/>
      <c r="Q245" s="51"/>
      <c r="T245" s="51"/>
      <c r="Y245" s="51"/>
    </row>
    <row r="246" spans="1:25" ht="15.6" x14ac:dyDescent="0.25">
      <c r="A246" s="82"/>
      <c r="B246" s="82"/>
      <c r="C246" s="150"/>
      <c r="D246" s="151"/>
      <c r="E246" s="148"/>
      <c r="F246" s="149"/>
      <c r="G246" s="82"/>
      <c r="H246" s="148"/>
      <c r="I246" s="149"/>
      <c r="J246" s="82"/>
      <c r="K246" s="82"/>
      <c r="L246" s="25"/>
      <c r="M246" s="26"/>
      <c r="N246" s="54">
        <f t="shared" si="3"/>
        <v>0</v>
      </c>
      <c r="O246" s="24"/>
      <c r="P246" s="51"/>
      <c r="Q246" s="51"/>
      <c r="T246" s="51"/>
      <c r="Y246" s="51"/>
    </row>
    <row r="247" spans="1:25" ht="15.6" x14ac:dyDescent="0.25">
      <c r="A247" s="82"/>
      <c r="B247" s="82"/>
      <c r="C247" s="150"/>
      <c r="D247" s="151"/>
      <c r="E247" s="148"/>
      <c r="F247" s="149"/>
      <c r="G247" s="82"/>
      <c r="H247" s="148"/>
      <c r="I247" s="149"/>
      <c r="J247" s="82"/>
      <c r="K247" s="82"/>
      <c r="L247" s="25"/>
      <c r="M247" s="26"/>
      <c r="N247" s="54">
        <f t="shared" si="3"/>
        <v>0</v>
      </c>
      <c r="O247" s="24"/>
      <c r="P247" s="51"/>
      <c r="Q247" s="51"/>
      <c r="T247" s="51"/>
      <c r="Y247" s="51"/>
    </row>
    <row r="248" spans="1:25" ht="15.6" x14ac:dyDescent="0.25">
      <c r="A248" s="82"/>
      <c r="B248" s="82"/>
      <c r="C248" s="150"/>
      <c r="D248" s="151"/>
      <c r="E248" s="148"/>
      <c r="F248" s="149"/>
      <c r="G248" s="82"/>
      <c r="H248" s="148"/>
      <c r="I248" s="149"/>
      <c r="J248" s="82"/>
      <c r="K248" s="82"/>
      <c r="L248" s="25"/>
      <c r="M248" s="26"/>
      <c r="N248" s="54">
        <f t="shared" si="3"/>
        <v>0</v>
      </c>
      <c r="O248" s="24"/>
      <c r="P248" s="51"/>
      <c r="Q248" s="51"/>
      <c r="T248" s="51"/>
      <c r="Y248" s="51"/>
    </row>
    <row r="249" spans="1:25" ht="15.6" x14ac:dyDescent="0.25">
      <c r="A249" s="82"/>
      <c r="B249" s="82"/>
      <c r="C249" s="150"/>
      <c r="D249" s="151"/>
      <c r="E249" s="148"/>
      <c r="F249" s="149"/>
      <c r="G249" s="82"/>
      <c r="H249" s="148"/>
      <c r="I249" s="149"/>
      <c r="J249" s="82"/>
      <c r="K249" s="82"/>
      <c r="L249" s="25"/>
      <c r="M249" s="26"/>
      <c r="N249" s="54">
        <f t="shared" si="3"/>
        <v>0</v>
      </c>
      <c r="O249" s="24"/>
      <c r="P249" s="51"/>
      <c r="Q249" s="51"/>
      <c r="T249" s="51"/>
      <c r="Y249" s="51"/>
    </row>
    <row r="250" spans="1:25" ht="15.6" x14ac:dyDescent="0.25">
      <c r="A250" s="82"/>
      <c r="B250" s="82"/>
      <c r="C250" s="150"/>
      <c r="D250" s="151"/>
      <c r="E250" s="148"/>
      <c r="F250" s="149"/>
      <c r="G250" s="82"/>
      <c r="H250" s="148"/>
      <c r="I250" s="149"/>
      <c r="J250" s="82"/>
      <c r="K250" s="82"/>
      <c r="L250" s="25"/>
      <c r="M250" s="26"/>
      <c r="N250" s="54">
        <f t="shared" si="3"/>
        <v>0</v>
      </c>
      <c r="O250" s="24"/>
      <c r="P250" s="51"/>
      <c r="Q250" s="51"/>
      <c r="T250" s="51"/>
      <c r="Y250" s="51"/>
    </row>
    <row r="251" spans="1:25" ht="15.6" x14ac:dyDescent="0.25">
      <c r="A251" s="82"/>
      <c r="B251" s="82"/>
      <c r="C251" s="150"/>
      <c r="D251" s="151"/>
      <c r="E251" s="148"/>
      <c r="F251" s="149"/>
      <c r="G251" s="82"/>
      <c r="H251" s="148"/>
      <c r="I251" s="149"/>
      <c r="J251" s="82"/>
      <c r="K251" s="82"/>
      <c r="L251" s="25"/>
      <c r="M251" s="26"/>
      <c r="N251" s="54">
        <f t="shared" si="3"/>
        <v>0</v>
      </c>
      <c r="O251" s="24"/>
      <c r="P251" s="51"/>
      <c r="Q251" s="51"/>
      <c r="T251" s="51"/>
      <c r="Y251" s="51"/>
    </row>
    <row r="252" spans="1:25" ht="15.6" x14ac:dyDescent="0.25">
      <c r="A252" s="82"/>
      <c r="B252" s="82"/>
      <c r="C252" s="150"/>
      <c r="D252" s="151"/>
      <c r="E252" s="148"/>
      <c r="F252" s="149"/>
      <c r="G252" s="82"/>
      <c r="H252" s="148"/>
      <c r="I252" s="149"/>
      <c r="J252" s="82"/>
      <c r="K252" s="82"/>
      <c r="L252" s="25"/>
      <c r="M252" s="26"/>
      <c r="N252" s="54">
        <f t="shared" si="3"/>
        <v>0</v>
      </c>
      <c r="O252" s="24"/>
      <c r="P252" s="51"/>
      <c r="Q252" s="51"/>
      <c r="T252" s="51"/>
      <c r="Y252" s="51"/>
    </row>
    <row r="253" spans="1:25" ht="15.6" x14ac:dyDescent="0.25">
      <c r="A253" s="82"/>
      <c r="B253" s="82"/>
      <c r="C253" s="150"/>
      <c r="D253" s="151"/>
      <c r="E253" s="148"/>
      <c r="F253" s="149"/>
      <c r="G253" s="82"/>
      <c r="H253" s="148"/>
      <c r="I253" s="149"/>
      <c r="J253" s="82"/>
      <c r="K253" s="82"/>
      <c r="L253" s="25"/>
      <c r="M253" s="26"/>
      <c r="N253" s="54">
        <f t="shared" si="3"/>
        <v>0</v>
      </c>
      <c r="O253" s="24"/>
      <c r="P253" s="51"/>
      <c r="Q253" s="51"/>
      <c r="T253" s="51"/>
      <c r="Y253" s="51"/>
    </row>
    <row r="254" spans="1:25" ht="15.6" x14ac:dyDescent="0.25">
      <c r="A254" s="82"/>
      <c r="B254" s="82"/>
      <c r="C254" s="150"/>
      <c r="D254" s="151"/>
      <c r="E254" s="148"/>
      <c r="F254" s="149"/>
      <c r="G254" s="82"/>
      <c r="H254" s="148"/>
      <c r="I254" s="149"/>
      <c r="J254" s="82"/>
      <c r="K254" s="82"/>
      <c r="L254" s="25"/>
      <c r="M254" s="26"/>
      <c r="N254" s="54">
        <f t="shared" si="3"/>
        <v>0</v>
      </c>
      <c r="O254" s="24"/>
      <c r="P254" s="51"/>
      <c r="Q254" s="51"/>
      <c r="T254" s="51"/>
      <c r="Y254" s="51"/>
    </row>
    <row r="255" spans="1:25" ht="15.6" x14ac:dyDescent="0.25">
      <c r="A255" s="82"/>
      <c r="B255" s="82"/>
      <c r="C255" s="150"/>
      <c r="D255" s="151"/>
      <c r="E255" s="148"/>
      <c r="F255" s="149"/>
      <c r="G255" s="82"/>
      <c r="H255" s="148"/>
      <c r="I255" s="149"/>
      <c r="J255" s="82"/>
      <c r="K255" s="82"/>
      <c r="L255" s="25"/>
      <c r="M255" s="26"/>
      <c r="N255" s="54">
        <f t="shared" si="3"/>
        <v>0</v>
      </c>
      <c r="O255" s="24"/>
      <c r="P255" s="51"/>
      <c r="Q255" s="51"/>
      <c r="T255" s="51"/>
      <c r="Y255" s="51"/>
    </row>
    <row r="256" spans="1:25" ht="15.6" x14ac:dyDescent="0.25">
      <c r="A256" s="82"/>
      <c r="B256" s="82"/>
      <c r="C256" s="150"/>
      <c r="D256" s="151"/>
      <c r="E256" s="148"/>
      <c r="F256" s="149"/>
      <c r="G256" s="82"/>
      <c r="H256" s="148"/>
      <c r="I256" s="149"/>
      <c r="J256" s="82"/>
      <c r="K256" s="82"/>
      <c r="L256" s="25"/>
      <c r="M256" s="26"/>
      <c r="N256" s="54">
        <f t="shared" si="3"/>
        <v>0</v>
      </c>
      <c r="O256" s="24"/>
      <c r="P256" s="51"/>
      <c r="Q256" s="51"/>
      <c r="T256" s="51"/>
      <c r="Y256" s="51"/>
    </row>
    <row r="257" spans="1:25" ht="15.6" x14ac:dyDescent="0.25">
      <c r="A257" s="82"/>
      <c r="B257" s="82"/>
      <c r="C257" s="150"/>
      <c r="D257" s="151"/>
      <c r="E257" s="148"/>
      <c r="F257" s="149"/>
      <c r="G257" s="82"/>
      <c r="H257" s="148"/>
      <c r="I257" s="149"/>
      <c r="J257" s="82"/>
      <c r="K257" s="82"/>
      <c r="L257" s="25"/>
      <c r="M257" s="26"/>
      <c r="N257" s="54">
        <f t="shared" si="3"/>
        <v>0</v>
      </c>
      <c r="O257" s="24"/>
      <c r="P257" s="51"/>
      <c r="Q257" s="51"/>
      <c r="T257" s="51"/>
      <c r="Y257" s="51"/>
    </row>
    <row r="258" spans="1:25" ht="15.6" x14ac:dyDescent="0.25">
      <c r="A258" s="82"/>
      <c r="B258" s="82"/>
      <c r="C258" s="150"/>
      <c r="D258" s="151"/>
      <c r="E258" s="148"/>
      <c r="F258" s="149"/>
      <c r="G258" s="82"/>
      <c r="H258" s="148"/>
      <c r="I258" s="149"/>
      <c r="J258" s="82"/>
      <c r="K258" s="82"/>
      <c r="L258" s="25"/>
      <c r="M258" s="26"/>
      <c r="N258" s="54">
        <f t="shared" si="3"/>
        <v>0</v>
      </c>
      <c r="O258" s="24"/>
      <c r="P258" s="51"/>
      <c r="Q258" s="51"/>
      <c r="T258" s="51"/>
      <c r="Y258" s="51"/>
    </row>
    <row r="259" spans="1:25" ht="15.6" x14ac:dyDescent="0.25">
      <c r="A259" s="82"/>
      <c r="B259" s="82"/>
      <c r="C259" s="150"/>
      <c r="D259" s="151"/>
      <c r="E259" s="148"/>
      <c r="F259" s="149"/>
      <c r="G259" s="82"/>
      <c r="H259" s="148"/>
      <c r="I259" s="149"/>
      <c r="J259" s="82"/>
      <c r="K259" s="82"/>
      <c r="L259" s="25"/>
      <c r="M259" s="26"/>
      <c r="N259" s="54">
        <f t="shared" si="3"/>
        <v>0</v>
      </c>
      <c r="O259" s="24"/>
      <c r="P259" s="51"/>
      <c r="Q259" s="51"/>
      <c r="T259" s="51"/>
      <c r="Y259" s="51"/>
    </row>
    <row r="260" spans="1:25" ht="15.6" x14ac:dyDescent="0.25">
      <c r="A260" s="82"/>
      <c r="B260" s="82"/>
      <c r="C260" s="150"/>
      <c r="D260" s="151"/>
      <c r="E260" s="148"/>
      <c r="F260" s="149"/>
      <c r="G260" s="82"/>
      <c r="H260" s="148"/>
      <c r="I260" s="149"/>
      <c r="J260" s="82"/>
      <c r="K260" s="82"/>
      <c r="L260" s="25"/>
      <c r="M260" s="26"/>
      <c r="N260" s="54">
        <f t="shared" ref="N260:N323" si="4">$L260*$M260</f>
        <v>0</v>
      </c>
      <c r="O260" s="24"/>
      <c r="P260" s="51"/>
      <c r="Q260" s="51"/>
      <c r="T260" s="51"/>
      <c r="Y260" s="51"/>
    </row>
    <row r="261" spans="1:25" ht="15.6" x14ac:dyDescent="0.25">
      <c r="A261" s="82"/>
      <c r="B261" s="82"/>
      <c r="C261" s="150"/>
      <c r="D261" s="151"/>
      <c r="E261" s="148"/>
      <c r="F261" s="149"/>
      <c r="G261" s="82"/>
      <c r="H261" s="148"/>
      <c r="I261" s="149"/>
      <c r="J261" s="82"/>
      <c r="K261" s="82"/>
      <c r="L261" s="25"/>
      <c r="M261" s="26"/>
      <c r="N261" s="54">
        <f t="shared" si="4"/>
        <v>0</v>
      </c>
      <c r="O261" s="24"/>
      <c r="P261" s="51"/>
      <c r="Q261" s="51"/>
      <c r="T261" s="51"/>
      <c r="Y261" s="51"/>
    </row>
    <row r="262" spans="1:25" ht="15.6" x14ac:dyDescent="0.25">
      <c r="A262" s="82"/>
      <c r="B262" s="82"/>
      <c r="C262" s="150"/>
      <c r="D262" s="151"/>
      <c r="E262" s="148"/>
      <c r="F262" s="149"/>
      <c r="G262" s="82"/>
      <c r="H262" s="148"/>
      <c r="I262" s="149"/>
      <c r="J262" s="82"/>
      <c r="K262" s="82"/>
      <c r="L262" s="25"/>
      <c r="M262" s="26"/>
      <c r="N262" s="54">
        <f t="shared" si="4"/>
        <v>0</v>
      </c>
      <c r="O262" s="24"/>
      <c r="P262" s="51"/>
      <c r="Q262" s="51"/>
      <c r="T262" s="51"/>
      <c r="Y262" s="51"/>
    </row>
    <row r="263" spans="1:25" ht="15.6" x14ac:dyDescent="0.25">
      <c r="A263" s="82"/>
      <c r="B263" s="82"/>
      <c r="C263" s="150"/>
      <c r="D263" s="151"/>
      <c r="E263" s="148"/>
      <c r="F263" s="149"/>
      <c r="G263" s="82"/>
      <c r="H263" s="148"/>
      <c r="I263" s="149"/>
      <c r="J263" s="82"/>
      <c r="K263" s="82"/>
      <c r="L263" s="25"/>
      <c r="M263" s="26"/>
      <c r="N263" s="54">
        <f t="shared" si="4"/>
        <v>0</v>
      </c>
      <c r="O263" s="24"/>
      <c r="P263" s="51"/>
      <c r="Q263" s="51"/>
      <c r="T263" s="51"/>
      <c r="Y263" s="51"/>
    </row>
    <row r="264" spans="1:25" ht="15.6" x14ac:dyDescent="0.25">
      <c r="A264" s="82"/>
      <c r="B264" s="82"/>
      <c r="C264" s="150"/>
      <c r="D264" s="151"/>
      <c r="E264" s="148"/>
      <c r="F264" s="149"/>
      <c r="G264" s="82"/>
      <c r="H264" s="148"/>
      <c r="I264" s="149"/>
      <c r="J264" s="82"/>
      <c r="K264" s="82"/>
      <c r="L264" s="25"/>
      <c r="M264" s="26"/>
      <c r="N264" s="54">
        <f t="shared" si="4"/>
        <v>0</v>
      </c>
      <c r="O264" s="24"/>
      <c r="P264" s="51"/>
      <c r="Q264" s="51"/>
      <c r="T264" s="51"/>
      <c r="Y264" s="51"/>
    </row>
    <row r="265" spans="1:25" ht="15.6" x14ac:dyDescent="0.25">
      <c r="A265" s="82"/>
      <c r="B265" s="82"/>
      <c r="C265" s="150"/>
      <c r="D265" s="151"/>
      <c r="E265" s="148"/>
      <c r="F265" s="149"/>
      <c r="G265" s="82"/>
      <c r="H265" s="148"/>
      <c r="I265" s="149"/>
      <c r="J265" s="82"/>
      <c r="K265" s="82"/>
      <c r="L265" s="25"/>
      <c r="M265" s="26"/>
      <c r="N265" s="54">
        <f t="shared" si="4"/>
        <v>0</v>
      </c>
      <c r="O265" s="24"/>
      <c r="P265" s="51"/>
      <c r="Q265" s="51"/>
      <c r="T265" s="51"/>
      <c r="Y265" s="51"/>
    </row>
    <row r="266" spans="1:25" ht="15.6" x14ac:dyDescent="0.25">
      <c r="A266" s="82"/>
      <c r="B266" s="82"/>
      <c r="C266" s="150"/>
      <c r="D266" s="151"/>
      <c r="E266" s="148"/>
      <c r="F266" s="149"/>
      <c r="G266" s="82"/>
      <c r="H266" s="148"/>
      <c r="I266" s="149"/>
      <c r="J266" s="82"/>
      <c r="K266" s="82"/>
      <c r="L266" s="25"/>
      <c r="M266" s="26"/>
      <c r="N266" s="54">
        <f t="shared" si="4"/>
        <v>0</v>
      </c>
      <c r="O266" s="24"/>
      <c r="P266" s="51"/>
      <c r="Q266" s="51"/>
      <c r="T266" s="51"/>
      <c r="Y266" s="51"/>
    </row>
    <row r="267" spans="1:25" ht="15.6" x14ac:dyDescent="0.25">
      <c r="A267" s="82"/>
      <c r="B267" s="82"/>
      <c r="C267" s="150"/>
      <c r="D267" s="151"/>
      <c r="E267" s="148"/>
      <c r="F267" s="149"/>
      <c r="G267" s="82"/>
      <c r="H267" s="148"/>
      <c r="I267" s="149"/>
      <c r="J267" s="82"/>
      <c r="K267" s="82"/>
      <c r="L267" s="25"/>
      <c r="M267" s="26"/>
      <c r="N267" s="54">
        <f t="shared" si="4"/>
        <v>0</v>
      </c>
      <c r="O267" s="24"/>
      <c r="P267" s="51"/>
      <c r="Q267" s="51"/>
      <c r="T267" s="51"/>
      <c r="Y267" s="51"/>
    </row>
    <row r="268" spans="1:25" ht="15.6" x14ac:dyDescent="0.25">
      <c r="A268" s="82"/>
      <c r="B268" s="82"/>
      <c r="C268" s="150"/>
      <c r="D268" s="151"/>
      <c r="E268" s="148"/>
      <c r="F268" s="149"/>
      <c r="G268" s="82"/>
      <c r="H268" s="148"/>
      <c r="I268" s="149"/>
      <c r="J268" s="82"/>
      <c r="K268" s="82"/>
      <c r="L268" s="25"/>
      <c r="M268" s="26"/>
      <c r="N268" s="54">
        <f t="shared" si="4"/>
        <v>0</v>
      </c>
      <c r="O268" s="24"/>
      <c r="P268" s="51"/>
      <c r="Q268" s="51"/>
      <c r="T268" s="51"/>
      <c r="Y268" s="51"/>
    </row>
    <row r="269" spans="1:25" ht="15.6" x14ac:dyDescent="0.25">
      <c r="A269" s="82"/>
      <c r="B269" s="82"/>
      <c r="C269" s="150"/>
      <c r="D269" s="151"/>
      <c r="E269" s="148"/>
      <c r="F269" s="149"/>
      <c r="G269" s="82"/>
      <c r="H269" s="148"/>
      <c r="I269" s="149"/>
      <c r="J269" s="82"/>
      <c r="K269" s="82"/>
      <c r="L269" s="25"/>
      <c r="M269" s="26"/>
      <c r="N269" s="54">
        <f t="shared" si="4"/>
        <v>0</v>
      </c>
      <c r="O269" s="24"/>
      <c r="P269" s="51"/>
      <c r="Q269" s="51"/>
      <c r="T269" s="51"/>
      <c r="Y269" s="51"/>
    </row>
    <row r="270" spans="1:25" ht="15.6" x14ac:dyDescent="0.25">
      <c r="A270" s="82"/>
      <c r="B270" s="82"/>
      <c r="C270" s="150"/>
      <c r="D270" s="151"/>
      <c r="E270" s="148"/>
      <c r="F270" s="149"/>
      <c r="G270" s="82"/>
      <c r="H270" s="148"/>
      <c r="I270" s="149"/>
      <c r="J270" s="82"/>
      <c r="K270" s="82"/>
      <c r="L270" s="25"/>
      <c r="M270" s="26"/>
      <c r="N270" s="54">
        <f t="shared" si="4"/>
        <v>0</v>
      </c>
      <c r="O270" s="24"/>
      <c r="P270" s="51"/>
      <c r="Q270" s="51"/>
      <c r="T270" s="51"/>
      <c r="Y270" s="51"/>
    </row>
    <row r="271" spans="1:25" ht="15.6" x14ac:dyDescent="0.25">
      <c r="A271" s="82"/>
      <c r="B271" s="82"/>
      <c r="C271" s="150"/>
      <c r="D271" s="151"/>
      <c r="E271" s="148"/>
      <c r="F271" s="149"/>
      <c r="G271" s="82"/>
      <c r="H271" s="148"/>
      <c r="I271" s="149"/>
      <c r="J271" s="82"/>
      <c r="K271" s="82"/>
      <c r="L271" s="25"/>
      <c r="M271" s="26"/>
      <c r="N271" s="54">
        <f t="shared" si="4"/>
        <v>0</v>
      </c>
      <c r="O271" s="24"/>
      <c r="P271" s="51"/>
      <c r="Q271" s="51"/>
      <c r="T271" s="51"/>
      <c r="Y271" s="51"/>
    </row>
    <row r="272" spans="1:25" ht="15.6" x14ac:dyDescent="0.25">
      <c r="A272" s="82"/>
      <c r="B272" s="82"/>
      <c r="C272" s="150"/>
      <c r="D272" s="151"/>
      <c r="E272" s="148"/>
      <c r="F272" s="149"/>
      <c r="G272" s="82"/>
      <c r="H272" s="148"/>
      <c r="I272" s="149"/>
      <c r="J272" s="82"/>
      <c r="K272" s="82"/>
      <c r="L272" s="25"/>
      <c r="M272" s="26"/>
      <c r="N272" s="54">
        <f t="shared" si="4"/>
        <v>0</v>
      </c>
      <c r="O272" s="24"/>
      <c r="P272" s="51"/>
      <c r="Q272" s="51"/>
      <c r="T272" s="51"/>
      <c r="Y272" s="51"/>
    </row>
    <row r="273" spans="1:25" ht="15.6" x14ac:dyDescent="0.25">
      <c r="A273" s="82"/>
      <c r="B273" s="82"/>
      <c r="C273" s="150"/>
      <c r="D273" s="151"/>
      <c r="E273" s="148"/>
      <c r="F273" s="149"/>
      <c r="G273" s="82"/>
      <c r="H273" s="148"/>
      <c r="I273" s="149"/>
      <c r="J273" s="82"/>
      <c r="K273" s="82"/>
      <c r="L273" s="25"/>
      <c r="M273" s="26"/>
      <c r="N273" s="54">
        <f t="shared" si="4"/>
        <v>0</v>
      </c>
      <c r="O273" s="24"/>
      <c r="P273" s="51"/>
      <c r="Q273" s="51"/>
      <c r="T273" s="51"/>
      <c r="Y273" s="51"/>
    </row>
    <row r="274" spans="1:25" ht="15.6" x14ac:dyDescent="0.25">
      <c r="A274" s="82"/>
      <c r="B274" s="82"/>
      <c r="C274" s="150"/>
      <c r="D274" s="151"/>
      <c r="E274" s="148"/>
      <c r="F274" s="149"/>
      <c r="G274" s="82"/>
      <c r="H274" s="148"/>
      <c r="I274" s="149"/>
      <c r="J274" s="82"/>
      <c r="K274" s="82"/>
      <c r="L274" s="25"/>
      <c r="M274" s="26"/>
      <c r="N274" s="54">
        <f t="shared" si="4"/>
        <v>0</v>
      </c>
      <c r="O274" s="24"/>
      <c r="P274" s="51"/>
      <c r="Q274" s="51"/>
      <c r="T274" s="51"/>
      <c r="Y274" s="51"/>
    </row>
    <row r="275" spans="1:25" ht="15.6" x14ac:dyDescent="0.25">
      <c r="A275" s="82"/>
      <c r="B275" s="82"/>
      <c r="C275" s="150"/>
      <c r="D275" s="151"/>
      <c r="E275" s="148"/>
      <c r="F275" s="149"/>
      <c r="G275" s="82"/>
      <c r="H275" s="148"/>
      <c r="I275" s="149"/>
      <c r="J275" s="82"/>
      <c r="K275" s="82"/>
      <c r="L275" s="25"/>
      <c r="M275" s="26"/>
      <c r="N275" s="54">
        <f t="shared" si="4"/>
        <v>0</v>
      </c>
      <c r="O275" s="24"/>
      <c r="P275" s="51"/>
      <c r="Q275" s="51"/>
      <c r="T275" s="51"/>
      <c r="Y275" s="51"/>
    </row>
    <row r="276" spans="1:25" ht="15.6" x14ac:dyDescent="0.25">
      <c r="A276" s="82"/>
      <c r="B276" s="82"/>
      <c r="C276" s="150"/>
      <c r="D276" s="151"/>
      <c r="E276" s="148"/>
      <c r="F276" s="149"/>
      <c r="G276" s="82"/>
      <c r="H276" s="148"/>
      <c r="I276" s="149"/>
      <c r="J276" s="82"/>
      <c r="K276" s="82"/>
      <c r="L276" s="25"/>
      <c r="M276" s="26"/>
      <c r="N276" s="54">
        <f t="shared" si="4"/>
        <v>0</v>
      </c>
      <c r="O276" s="24"/>
      <c r="P276" s="51"/>
      <c r="Q276" s="51"/>
      <c r="T276" s="51"/>
      <c r="Y276" s="51"/>
    </row>
    <row r="277" spans="1:25" ht="15.6" x14ac:dyDescent="0.25">
      <c r="A277" s="82"/>
      <c r="B277" s="82"/>
      <c r="C277" s="150"/>
      <c r="D277" s="151"/>
      <c r="E277" s="148"/>
      <c r="F277" s="149"/>
      <c r="G277" s="82"/>
      <c r="H277" s="148"/>
      <c r="I277" s="149"/>
      <c r="J277" s="82"/>
      <c r="K277" s="82"/>
      <c r="L277" s="25"/>
      <c r="M277" s="26"/>
      <c r="N277" s="54">
        <f t="shared" si="4"/>
        <v>0</v>
      </c>
      <c r="O277" s="24"/>
      <c r="P277" s="51"/>
      <c r="Q277" s="51"/>
      <c r="T277" s="51"/>
      <c r="Y277" s="51"/>
    </row>
    <row r="278" spans="1:25" ht="15.6" x14ac:dyDescent="0.25">
      <c r="A278" s="82"/>
      <c r="B278" s="82"/>
      <c r="C278" s="150"/>
      <c r="D278" s="151"/>
      <c r="E278" s="148"/>
      <c r="F278" s="149"/>
      <c r="G278" s="82"/>
      <c r="H278" s="148"/>
      <c r="I278" s="149"/>
      <c r="J278" s="82"/>
      <c r="K278" s="82"/>
      <c r="L278" s="25"/>
      <c r="M278" s="26"/>
      <c r="N278" s="54">
        <f t="shared" si="4"/>
        <v>0</v>
      </c>
      <c r="O278" s="24"/>
      <c r="P278" s="51"/>
      <c r="Q278" s="51"/>
      <c r="T278" s="51"/>
      <c r="Y278" s="51"/>
    </row>
    <row r="279" spans="1:25" ht="15.6" x14ac:dyDescent="0.25">
      <c r="A279" s="82"/>
      <c r="B279" s="82"/>
      <c r="C279" s="150"/>
      <c r="D279" s="151"/>
      <c r="E279" s="148"/>
      <c r="F279" s="149"/>
      <c r="G279" s="82"/>
      <c r="H279" s="148"/>
      <c r="I279" s="149"/>
      <c r="J279" s="82"/>
      <c r="K279" s="82"/>
      <c r="L279" s="25"/>
      <c r="M279" s="26"/>
      <c r="N279" s="54">
        <f t="shared" si="4"/>
        <v>0</v>
      </c>
      <c r="O279" s="24"/>
      <c r="P279" s="51"/>
      <c r="Q279" s="51"/>
      <c r="T279" s="51"/>
      <c r="Y279" s="51"/>
    </row>
    <row r="280" spans="1:25" ht="15.6" x14ac:dyDescent="0.25">
      <c r="A280" s="82"/>
      <c r="B280" s="82"/>
      <c r="C280" s="150"/>
      <c r="D280" s="151"/>
      <c r="E280" s="148"/>
      <c r="F280" s="149"/>
      <c r="G280" s="82"/>
      <c r="H280" s="148"/>
      <c r="I280" s="149"/>
      <c r="J280" s="82"/>
      <c r="K280" s="82"/>
      <c r="L280" s="25"/>
      <c r="M280" s="26"/>
      <c r="N280" s="54">
        <f t="shared" si="4"/>
        <v>0</v>
      </c>
      <c r="O280" s="24"/>
      <c r="P280" s="51"/>
      <c r="Q280" s="51"/>
      <c r="T280" s="51"/>
      <c r="Y280" s="51"/>
    </row>
    <row r="281" spans="1:25" ht="15.6" x14ac:dyDescent="0.25">
      <c r="A281" s="82"/>
      <c r="B281" s="82"/>
      <c r="C281" s="150"/>
      <c r="D281" s="151"/>
      <c r="E281" s="148"/>
      <c r="F281" s="149"/>
      <c r="G281" s="82"/>
      <c r="H281" s="148"/>
      <c r="I281" s="149"/>
      <c r="J281" s="82"/>
      <c r="K281" s="82"/>
      <c r="L281" s="25"/>
      <c r="M281" s="26"/>
      <c r="N281" s="54">
        <f t="shared" si="4"/>
        <v>0</v>
      </c>
      <c r="O281" s="24"/>
      <c r="P281" s="51"/>
      <c r="Q281" s="51"/>
      <c r="T281" s="51"/>
      <c r="Y281" s="51"/>
    </row>
    <row r="282" spans="1:25" ht="15.6" x14ac:dyDescent="0.25">
      <c r="A282" s="82"/>
      <c r="B282" s="82"/>
      <c r="C282" s="150"/>
      <c r="D282" s="151"/>
      <c r="E282" s="148"/>
      <c r="F282" s="149"/>
      <c r="G282" s="82"/>
      <c r="H282" s="148"/>
      <c r="I282" s="149"/>
      <c r="J282" s="82"/>
      <c r="K282" s="82"/>
      <c r="L282" s="25"/>
      <c r="M282" s="26"/>
      <c r="N282" s="54">
        <f t="shared" si="4"/>
        <v>0</v>
      </c>
      <c r="O282" s="24"/>
      <c r="P282" s="51"/>
      <c r="Q282" s="51"/>
      <c r="T282" s="51"/>
      <c r="Y282" s="51"/>
    </row>
    <row r="283" spans="1:25" ht="15.6" x14ac:dyDescent="0.25">
      <c r="A283" s="82"/>
      <c r="B283" s="82"/>
      <c r="C283" s="150"/>
      <c r="D283" s="151"/>
      <c r="E283" s="148"/>
      <c r="F283" s="149"/>
      <c r="G283" s="82"/>
      <c r="H283" s="148"/>
      <c r="I283" s="149"/>
      <c r="J283" s="82"/>
      <c r="K283" s="82"/>
      <c r="L283" s="25"/>
      <c r="M283" s="26"/>
      <c r="N283" s="54">
        <f t="shared" si="4"/>
        <v>0</v>
      </c>
      <c r="O283" s="24"/>
      <c r="P283" s="51"/>
      <c r="Q283" s="51"/>
      <c r="T283" s="51"/>
      <c r="Y283" s="51"/>
    </row>
    <row r="284" spans="1:25" ht="15.6" x14ac:dyDescent="0.25">
      <c r="A284" s="82"/>
      <c r="B284" s="82"/>
      <c r="C284" s="150"/>
      <c r="D284" s="151"/>
      <c r="E284" s="148"/>
      <c r="F284" s="149"/>
      <c r="G284" s="82"/>
      <c r="H284" s="148"/>
      <c r="I284" s="149"/>
      <c r="J284" s="82"/>
      <c r="K284" s="82"/>
      <c r="L284" s="25"/>
      <c r="M284" s="26"/>
      <c r="N284" s="54">
        <f t="shared" si="4"/>
        <v>0</v>
      </c>
      <c r="O284" s="24"/>
      <c r="P284" s="51"/>
      <c r="Q284" s="51"/>
      <c r="T284" s="51"/>
      <c r="Y284" s="51"/>
    </row>
    <row r="285" spans="1:25" ht="15.6" x14ac:dyDescent="0.25">
      <c r="A285" s="82"/>
      <c r="B285" s="82"/>
      <c r="C285" s="150"/>
      <c r="D285" s="151"/>
      <c r="E285" s="148"/>
      <c r="F285" s="149"/>
      <c r="G285" s="82"/>
      <c r="H285" s="148"/>
      <c r="I285" s="149"/>
      <c r="J285" s="82"/>
      <c r="K285" s="82"/>
      <c r="L285" s="25"/>
      <c r="M285" s="26"/>
      <c r="N285" s="54">
        <f t="shared" si="4"/>
        <v>0</v>
      </c>
      <c r="O285" s="24"/>
      <c r="P285" s="51"/>
      <c r="Q285" s="51"/>
      <c r="T285" s="51"/>
      <c r="Y285" s="51"/>
    </row>
    <row r="286" spans="1:25" ht="15.6" x14ac:dyDescent="0.25">
      <c r="A286" s="82"/>
      <c r="B286" s="82"/>
      <c r="C286" s="150"/>
      <c r="D286" s="151"/>
      <c r="E286" s="148"/>
      <c r="F286" s="149"/>
      <c r="G286" s="82"/>
      <c r="H286" s="148"/>
      <c r="I286" s="149"/>
      <c r="J286" s="82"/>
      <c r="K286" s="82"/>
      <c r="L286" s="25"/>
      <c r="M286" s="26"/>
      <c r="N286" s="54">
        <f t="shared" si="4"/>
        <v>0</v>
      </c>
      <c r="O286" s="24"/>
      <c r="P286" s="51"/>
      <c r="Q286" s="51"/>
      <c r="T286" s="51"/>
      <c r="Y286" s="51"/>
    </row>
    <row r="287" spans="1:25" ht="15.6" x14ac:dyDescent="0.25">
      <c r="A287" s="82"/>
      <c r="B287" s="82"/>
      <c r="C287" s="150"/>
      <c r="D287" s="151"/>
      <c r="E287" s="148"/>
      <c r="F287" s="149"/>
      <c r="G287" s="82"/>
      <c r="H287" s="148"/>
      <c r="I287" s="149"/>
      <c r="J287" s="82"/>
      <c r="K287" s="82"/>
      <c r="L287" s="25"/>
      <c r="M287" s="26"/>
      <c r="N287" s="54">
        <f t="shared" si="4"/>
        <v>0</v>
      </c>
      <c r="O287" s="24"/>
      <c r="P287" s="51"/>
      <c r="Q287" s="51"/>
      <c r="T287" s="51"/>
      <c r="Y287" s="51"/>
    </row>
    <row r="288" spans="1:25" ht="15.6" x14ac:dyDescent="0.25">
      <c r="A288" s="82"/>
      <c r="B288" s="82"/>
      <c r="C288" s="150"/>
      <c r="D288" s="151"/>
      <c r="E288" s="148"/>
      <c r="F288" s="149"/>
      <c r="G288" s="82"/>
      <c r="H288" s="148"/>
      <c r="I288" s="149"/>
      <c r="J288" s="82"/>
      <c r="K288" s="82"/>
      <c r="L288" s="25"/>
      <c r="M288" s="26"/>
      <c r="N288" s="54">
        <f t="shared" si="4"/>
        <v>0</v>
      </c>
      <c r="O288" s="24"/>
      <c r="P288" s="51"/>
      <c r="Q288" s="51"/>
      <c r="T288" s="51"/>
      <c r="Y288" s="51"/>
    </row>
    <row r="289" spans="1:25" ht="15.6" x14ac:dyDescent="0.25">
      <c r="A289" s="82"/>
      <c r="B289" s="82"/>
      <c r="C289" s="150"/>
      <c r="D289" s="151"/>
      <c r="E289" s="148"/>
      <c r="F289" s="149"/>
      <c r="G289" s="82"/>
      <c r="H289" s="148"/>
      <c r="I289" s="149"/>
      <c r="J289" s="82"/>
      <c r="K289" s="82"/>
      <c r="L289" s="25"/>
      <c r="M289" s="26"/>
      <c r="N289" s="54">
        <f t="shared" si="4"/>
        <v>0</v>
      </c>
      <c r="O289" s="24"/>
      <c r="P289" s="51"/>
      <c r="Q289" s="51"/>
      <c r="T289" s="51"/>
      <c r="Y289" s="51"/>
    </row>
    <row r="290" spans="1:25" ht="15.6" x14ac:dyDescent="0.25">
      <c r="A290" s="82"/>
      <c r="B290" s="82"/>
      <c r="C290" s="150"/>
      <c r="D290" s="151"/>
      <c r="E290" s="148"/>
      <c r="F290" s="149"/>
      <c r="G290" s="82"/>
      <c r="H290" s="148"/>
      <c r="I290" s="149"/>
      <c r="J290" s="82"/>
      <c r="K290" s="82"/>
      <c r="L290" s="25"/>
      <c r="M290" s="26"/>
      <c r="N290" s="54">
        <f t="shared" si="4"/>
        <v>0</v>
      </c>
      <c r="O290" s="24"/>
      <c r="P290" s="51"/>
      <c r="Q290" s="51"/>
      <c r="T290" s="51"/>
      <c r="Y290" s="51"/>
    </row>
    <row r="291" spans="1:25" ht="15.6" x14ac:dyDescent="0.25">
      <c r="A291" s="82"/>
      <c r="B291" s="82"/>
      <c r="C291" s="150"/>
      <c r="D291" s="151"/>
      <c r="E291" s="148"/>
      <c r="F291" s="149"/>
      <c r="G291" s="82"/>
      <c r="H291" s="148"/>
      <c r="I291" s="149"/>
      <c r="J291" s="82"/>
      <c r="K291" s="82"/>
      <c r="L291" s="25"/>
      <c r="M291" s="26"/>
      <c r="N291" s="54">
        <f t="shared" si="4"/>
        <v>0</v>
      </c>
      <c r="O291" s="24"/>
      <c r="P291" s="51"/>
      <c r="Q291" s="51"/>
      <c r="T291" s="51"/>
      <c r="Y291" s="51"/>
    </row>
    <row r="292" spans="1:25" ht="15.6" x14ac:dyDescent="0.25">
      <c r="A292" s="82"/>
      <c r="B292" s="82"/>
      <c r="C292" s="150"/>
      <c r="D292" s="151"/>
      <c r="E292" s="148"/>
      <c r="F292" s="149"/>
      <c r="G292" s="82"/>
      <c r="H292" s="148"/>
      <c r="I292" s="149"/>
      <c r="J292" s="82"/>
      <c r="K292" s="82"/>
      <c r="L292" s="25"/>
      <c r="M292" s="26"/>
      <c r="N292" s="54">
        <f t="shared" si="4"/>
        <v>0</v>
      </c>
      <c r="O292" s="24"/>
      <c r="P292" s="51"/>
      <c r="Q292" s="51"/>
      <c r="T292" s="51"/>
      <c r="Y292" s="51"/>
    </row>
    <row r="293" spans="1:25" ht="15.6" x14ac:dyDescent="0.25">
      <c r="A293" s="82"/>
      <c r="B293" s="82"/>
      <c r="C293" s="150"/>
      <c r="D293" s="151"/>
      <c r="E293" s="148"/>
      <c r="F293" s="149"/>
      <c r="G293" s="82"/>
      <c r="H293" s="148"/>
      <c r="I293" s="149"/>
      <c r="J293" s="82"/>
      <c r="K293" s="82"/>
      <c r="L293" s="25"/>
      <c r="M293" s="26"/>
      <c r="N293" s="54">
        <f t="shared" si="4"/>
        <v>0</v>
      </c>
      <c r="O293" s="24"/>
      <c r="P293" s="51"/>
      <c r="Q293" s="51"/>
      <c r="T293" s="51"/>
      <c r="Y293" s="51"/>
    </row>
    <row r="294" spans="1:25" ht="15.6" x14ac:dyDescent="0.25">
      <c r="A294" s="82"/>
      <c r="B294" s="82"/>
      <c r="C294" s="150"/>
      <c r="D294" s="151"/>
      <c r="E294" s="148"/>
      <c r="F294" s="149"/>
      <c r="G294" s="82"/>
      <c r="H294" s="148"/>
      <c r="I294" s="149"/>
      <c r="J294" s="82"/>
      <c r="K294" s="82"/>
      <c r="L294" s="25"/>
      <c r="M294" s="26"/>
      <c r="N294" s="54">
        <f t="shared" si="4"/>
        <v>0</v>
      </c>
      <c r="O294" s="24"/>
      <c r="P294" s="51"/>
      <c r="Q294" s="51"/>
      <c r="T294" s="51"/>
      <c r="Y294" s="51"/>
    </row>
    <row r="295" spans="1:25" ht="15.6" x14ac:dyDescent="0.25">
      <c r="A295" s="82"/>
      <c r="B295" s="82"/>
      <c r="C295" s="150"/>
      <c r="D295" s="151"/>
      <c r="E295" s="148"/>
      <c r="F295" s="149"/>
      <c r="G295" s="82"/>
      <c r="H295" s="148"/>
      <c r="I295" s="149"/>
      <c r="J295" s="82"/>
      <c r="K295" s="82"/>
      <c r="L295" s="25"/>
      <c r="M295" s="26"/>
      <c r="N295" s="54">
        <f t="shared" si="4"/>
        <v>0</v>
      </c>
      <c r="O295" s="24"/>
      <c r="P295" s="51"/>
      <c r="Q295" s="51"/>
      <c r="T295" s="51"/>
      <c r="Y295" s="51"/>
    </row>
    <row r="296" spans="1:25" ht="15.6" x14ac:dyDescent="0.25">
      <c r="A296" s="82"/>
      <c r="B296" s="82"/>
      <c r="C296" s="150"/>
      <c r="D296" s="151"/>
      <c r="E296" s="148"/>
      <c r="F296" s="149"/>
      <c r="G296" s="82"/>
      <c r="H296" s="148"/>
      <c r="I296" s="149"/>
      <c r="J296" s="82"/>
      <c r="K296" s="82"/>
      <c r="L296" s="25"/>
      <c r="M296" s="26"/>
      <c r="N296" s="54">
        <f t="shared" si="4"/>
        <v>0</v>
      </c>
      <c r="O296" s="24"/>
      <c r="P296" s="51"/>
      <c r="Q296" s="51"/>
      <c r="T296" s="51"/>
      <c r="Y296" s="51"/>
    </row>
    <row r="297" spans="1:25" ht="15.6" x14ac:dyDescent="0.25">
      <c r="A297" s="82"/>
      <c r="B297" s="82"/>
      <c r="C297" s="150"/>
      <c r="D297" s="151"/>
      <c r="E297" s="148"/>
      <c r="F297" s="149"/>
      <c r="G297" s="82"/>
      <c r="H297" s="148"/>
      <c r="I297" s="149"/>
      <c r="J297" s="82"/>
      <c r="K297" s="82"/>
      <c r="L297" s="25"/>
      <c r="M297" s="26"/>
      <c r="N297" s="54">
        <f t="shared" si="4"/>
        <v>0</v>
      </c>
      <c r="O297" s="24"/>
      <c r="P297" s="51"/>
      <c r="Q297" s="51"/>
      <c r="T297" s="51"/>
      <c r="Y297" s="51"/>
    </row>
    <row r="298" spans="1:25" ht="15.6" x14ac:dyDescent="0.25">
      <c r="A298" s="82"/>
      <c r="B298" s="82"/>
      <c r="C298" s="150"/>
      <c r="D298" s="151"/>
      <c r="E298" s="148"/>
      <c r="F298" s="149"/>
      <c r="G298" s="82"/>
      <c r="H298" s="148"/>
      <c r="I298" s="149"/>
      <c r="J298" s="82"/>
      <c r="K298" s="82"/>
      <c r="L298" s="25"/>
      <c r="M298" s="26"/>
      <c r="N298" s="54">
        <f t="shared" si="4"/>
        <v>0</v>
      </c>
      <c r="O298" s="24"/>
      <c r="P298" s="51"/>
      <c r="Q298" s="51"/>
      <c r="T298" s="51"/>
      <c r="Y298" s="51"/>
    </row>
    <row r="299" spans="1:25" ht="15.6" x14ac:dyDescent="0.25">
      <c r="A299" s="82"/>
      <c r="B299" s="82"/>
      <c r="C299" s="150"/>
      <c r="D299" s="151"/>
      <c r="E299" s="148"/>
      <c r="F299" s="149"/>
      <c r="G299" s="82"/>
      <c r="H299" s="148"/>
      <c r="I299" s="149"/>
      <c r="J299" s="82"/>
      <c r="K299" s="82"/>
      <c r="L299" s="25"/>
      <c r="M299" s="26"/>
      <c r="N299" s="54">
        <f t="shared" si="4"/>
        <v>0</v>
      </c>
      <c r="O299" s="24"/>
      <c r="P299" s="51"/>
      <c r="Q299" s="51"/>
      <c r="T299" s="51"/>
      <c r="Y299" s="51"/>
    </row>
    <row r="300" spans="1:25" ht="15.6" x14ac:dyDescent="0.25">
      <c r="A300" s="82"/>
      <c r="B300" s="82"/>
      <c r="C300" s="150"/>
      <c r="D300" s="151"/>
      <c r="E300" s="148"/>
      <c r="F300" s="149"/>
      <c r="G300" s="82"/>
      <c r="H300" s="148"/>
      <c r="I300" s="149"/>
      <c r="J300" s="82"/>
      <c r="K300" s="82"/>
      <c r="L300" s="25"/>
      <c r="M300" s="26"/>
      <c r="N300" s="54">
        <f t="shared" si="4"/>
        <v>0</v>
      </c>
      <c r="O300" s="24"/>
      <c r="P300" s="51"/>
      <c r="Q300" s="51"/>
      <c r="T300" s="51"/>
      <c r="Y300" s="51"/>
    </row>
    <row r="301" spans="1:25" ht="15.6" x14ac:dyDescent="0.25">
      <c r="A301" s="82"/>
      <c r="B301" s="82"/>
      <c r="C301" s="150"/>
      <c r="D301" s="151"/>
      <c r="E301" s="148"/>
      <c r="F301" s="149"/>
      <c r="G301" s="82"/>
      <c r="H301" s="148"/>
      <c r="I301" s="149"/>
      <c r="J301" s="82"/>
      <c r="K301" s="82"/>
      <c r="L301" s="25"/>
      <c r="M301" s="26"/>
      <c r="N301" s="54">
        <f t="shared" si="4"/>
        <v>0</v>
      </c>
      <c r="O301" s="24"/>
      <c r="P301" s="51"/>
      <c r="Q301" s="51"/>
      <c r="T301" s="51"/>
      <c r="Y301" s="51"/>
    </row>
    <row r="302" spans="1:25" ht="15.6" x14ac:dyDescent="0.25">
      <c r="A302" s="82"/>
      <c r="B302" s="82"/>
      <c r="C302" s="150"/>
      <c r="D302" s="151"/>
      <c r="E302" s="148"/>
      <c r="F302" s="149"/>
      <c r="G302" s="82"/>
      <c r="H302" s="148"/>
      <c r="I302" s="149"/>
      <c r="J302" s="82"/>
      <c r="K302" s="82"/>
      <c r="L302" s="25"/>
      <c r="M302" s="26"/>
      <c r="N302" s="54">
        <f t="shared" si="4"/>
        <v>0</v>
      </c>
      <c r="O302" s="24"/>
      <c r="P302" s="51"/>
      <c r="Q302" s="51"/>
      <c r="T302" s="51"/>
      <c r="Y302" s="51"/>
    </row>
    <row r="303" spans="1:25" ht="15.6" x14ac:dyDescent="0.25">
      <c r="A303" s="82"/>
      <c r="B303" s="82"/>
      <c r="C303" s="150"/>
      <c r="D303" s="151"/>
      <c r="E303" s="148"/>
      <c r="F303" s="149"/>
      <c r="G303" s="82"/>
      <c r="H303" s="148"/>
      <c r="I303" s="149"/>
      <c r="J303" s="82"/>
      <c r="K303" s="82"/>
      <c r="L303" s="25"/>
      <c r="M303" s="26"/>
      <c r="N303" s="54">
        <f t="shared" si="4"/>
        <v>0</v>
      </c>
      <c r="O303" s="24"/>
      <c r="P303" s="51"/>
      <c r="Q303" s="51"/>
      <c r="T303" s="51"/>
      <c r="Y303" s="51"/>
    </row>
    <row r="304" spans="1:25" ht="15.6" x14ac:dyDescent="0.25">
      <c r="A304" s="82"/>
      <c r="B304" s="82"/>
      <c r="C304" s="150"/>
      <c r="D304" s="151"/>
      <c r="E304" s="148"/>
      <c r="F304" s="149"/>
      <c r="G304" s="82"/>
      <c r="H304" s="148"/>
      <c r="I304" s="149"/>
      <c r="J304" s="82"/>
      <c r="K304" s="82"/>
      <c r="L304" s="25"/>
      <c r="M304" s="26"/>
      <c r="N304" s="54">
        <f t="shared" si="4"/>
        <v>0</v>
      </c>
      <c r="O304" s="24"/>
      <c r="P304" s="51"/>
      <c r="Q304" s="51"/>
      <c r="T304" s="51"/>
      <c r="Y304" s="51"/>
    </row>
    <row r="305" spans="1:25" ht="15.6" x14ac:dyDescent="0.25">
      <c r="A305" s="82"/>
      <c r="B305" s="82"/>
      <c r="C305" s="150"/>
      <c r="D305" s="151"/>
      <c r="E305" s="148"/>
      <c r="F305" s="149"/>
      <c r="G305" s="82"/>
      <c r="H305" s="148"/>
      <c r="I305" s="149"/>
      <c r="J305" s="82"/>
      <c r="K305" s="82"/>
      <c r="L305" s="25"/>
      <c r="M305" s="26"/>
      <c r="N305" s="54">
        <f t="shared" si="4"/>
        <v>0</v>
      </c>
      <c r="O305" s="24"/>
      <c r="P305" s="51"/>
      <c r="Q305" s="51"/>
      <c r="T305" s="51"/>
      <c r="Y305" s="51"/>
    </row>
    <row r="306" spans="1:25" ht="15.6" x14ac:dyDescent="0.25">
      <c r="A306" s="82"/>
      <c r="B306" s="82"/>
      <c r="C306" s="150"/>
      <c r="D306" s="151"/>
      <c r="E306" s="148"/>
      <c r="F306" s="149"/>
      <c r="G306" s="82"/>
      <c r="H306" s="148"/>
      <c r="I306" s="149"/>
      <c r="J306" s="82"/>
      <c r="K306" s="82"/>
      <c r="L306" s="25"/>
      <c r="M306" s="26"/>
      <c r="N306" s="54">
        <f t="shared" si="4"/>
        <v>0</v>
      </c>
      <c r="O306" s="24"/>
      <c r="P306" s="51"/>
      <c r="Q306" s="51"/>
      <c r="T306" s="51"/>
      <c r="Y306" s="51"/>
    </row>
    <row r="307" spans="1:25" ht="15.6" x14ac:dyDescent="0.25">
      <c r="A307" s="82"/>
      <c r="B307" s="82"/>
      <c r="C307" s="150"/>
      <c r="D307" s="151"/>
      <c r="E307" s="148"/>
      <c r="F307" s="149"/>
      <c r="G307" s="82"/>
      <c r="H307" s="148"/>
      <c r="I307" s="149"/>
      <c r="J307" s="82"/>
      <c r="K307" s="82"/>
      <c r="L307" s="25"/>
      <c r="M307" s="26"/>
      <c r="N307" s="54">
        <f t="shared" si="4"/>
        <v>0</v>
      </c>
      <c r="O307" s="24"/>
      <c r="P307" s="51"/>
      <c r="Q307" s="51"/>
      <c r="T307" s="51"/>
      <c r="Y307" s="51"/>
    </row>
    <row r="308" spans="1:25" ht="15.6" x14ac:dyDescent="0.25">
      <c r="A308" s="82"/>
      <c r="B308" s="82"/>
      <c r="C308" s="150"/>
      <c r="D308" s="151"/>
      <c r="E308" s="148"/>
      <c r="F308" s="149"/>
      <c r="G308" s="82"/>
      <c r="H308" s="148"/>
      <c r="I308" s="149"/>
      <c r="J308" s="82"/>
      <c r="K308" s="82"/>
      <c r="L308" s="25"/>
      <c r="M308" s="26"/>
      <c r="N308" s="54">
        <f t="shared" si="4"/>
        <v>0</v>
      </c>
      <c r="O308" s="24"/>
      <c r="P308" s="51"/>
      <c r="Q308" s="51"/>
      <c r="T308" s="51"/>
      <c r="Y308" s="51"/>
    </row>
    <row r="309" spans="1:25" ht="15.6" x14ac:dyDescent="0.25">
      <c r="A309" s="82"/>
      <c r="B309" s="82"/>
      <c r="C309" s="150"/>
      <c r="D309" s="151"/>
      <c r="E309" s="148"/>
      <c r="F309" s="149"/>
      <c r="G309" s="82"/>
      <c r="H309" s="148"/>
      <c r="I309" s="149"/>
      <c r="J309" s="82"/>
      <c r="K309" s="82"/>
      <c r="L309" s="25"/>
      <c r="M309" s="26"/>
      <c r="N309" s="54">
        <f t="shared" si="4"/>
        <v>0</v>
      </c>
      <c r="O309" s="24"/>
      <c r="P309" s="51"/>
      <c r="Q309" s="51"/>
      <c r="T309" s="51"/>
      <c r="Y309" s="51"/>
    </row>
    <row r="310" spans="1:25" ht="15.6" x14ac:dyDescent="0.25">
      <c r="A310" s="82"/>
      <c r="B310" s="82"/>
      <c r="C310" s="150"/>
      <c r="D310" s="151"/>
      <c r="E310" s="148"/>
      <c r="F310" s="149"/>
      <c r="G310" s="82"/>
      <c r="H310" s="148"/>
      <c r="I310" s="149"/>
      <c r="J310" s="82"/>
      <c r="K310" s="82"/>
      <c r="L310" s="25"/>
      <c r="M310" s="26"/>
      <c r="N310" s="54">
        <f t="shared" si="4"/>
        <v>0</v>
      </c>
      <c r="O310" s="24"/>
      <c r="P310" s="51"/>
      <c r="Q310" s="51"/>
      <c r="T310" s="51"/>
      <c r="Y310" s="51"/>
    </row>
    <row r="311" spans="1:25" ht="15.6" x14ac:dyDescent="0.25">
      <c r="A311" s="82"/>
      <c r="B311" s="82"/>
      <c r="C311" s="150"/>
      <c r="D311" s="151"/>
      <c r="E311" s="148"/>
      <c r="F311" s="149"/>
      <c r="G311" s="82"/>
      <c r="H311" s="148"/>
      <c r="I311" s="149"/>
      <c r="J311" s="82"/>
      <c r="K311" s="82"/>
      <c r="L311" s="25"/>
      <c r="M311" s="26"/>
      <c r="N311" s="54">
        <f t="shared" si="4"/>
        <v>0</v>
      </c>
      <c r="O311" s="24"/>
      <c r="P311" s="51"/>
      <c r="Q311" s="51"/>
      <c r="T311" s="51"/>
      <c r="Y311" s="51"/>
    </row>
    <row r="312" spans="1:25" ht="15.6" x14ac:dyDescent="0.25">
      <c r="A312" s="82"/>
      <c r="B312" s="82"/>
      <c r="C312" s="150"/>
      <c r="D312" s="151"/>
      <c r="E312" s="148"/>
      <c r="F312" s="149"/>
      <c r="G312" s="82"/>
      <c r="H312" s="148"/>
      <c r="I312" s="149"/>
      <c r="J312" s="82"/>
      <c r="K312" s="82"/>
      <c r="L312" s="25"/>
      <c r="M312" s="26"/>
      <c r="N312" s="54">
        <f t="shared" si="4"/>
        <v>0</v>
      </c>
      <c r="O312" s="24"/>
      <c r="P312" s="51"/>
      <c r="Q312" s="51"/>
      <c r="T312" s="51"/>
      <c r="Y312" s="51"/>
    </row>
    <row r="313" spans="1:25" ht="15.6" x14ac:dyDescent="0.25">
      <c r="A313" s="82"/>
      <c r="B313" s="82"/>
      <c r="C313" s="150"/>
      <c r="D313" s="151"/>
      <c r="E313" s="148"/>
      <c r="F313" s="149"/>
      <c r="G313" s="82"/>
      <c r="H313" s="148"/>
      <c r="I313" s="149"/>
      <c r="J313" s="82"/>
      <c r="K313" s="82"/>
      <c r="L313" s="25"/>
      <c r="M313" s="26"/>
      <c r="N313" s="54">
        <f t="shared" si="4"/>
        <v>0</v>
      </c>
      <c r="O313" s="24"/>
      <c r="P313" s="51"/>
      <c r="Q313" s="51"/>
      <c r="T313" s="51"/>
      <c r="Y313" s="51"/>
    </row>
    <row r="314" spans="1:25" ht="15.6" x14ac:dyDescent="0.25">
      <c r="A314" s="82"/>
      <c r="B314" s="82"/>
      <c r="C314" s="150"/>
      <c r="D314" s="151"/>
      <c r="E314" s="148"/>
      <c r="F314" s="149"/>
      <c r="G314" s="82"/>
      <c r="H314" s="148"/>
      <c r="I314" s="149"/>
      <c r="J314" s="82"/>
      <c r="K314" s="82"/>
      <c r="L314" s="25"/>
      <c r="M314" s="26"/>
      <c r="N314" s="54">
        <f t="shared" si="4"/>
        <v>0</v>
      </c>
      <c r="O314" s="24"/>
      <c r="P314" s="51"/>
      <c r="Q314" s="51"/>
      <c r="T314" s="51"/>
      <c r="Y314" s="51"/>
    </row>
    <row r="315" spans="1:25" ht="15.6" x14ac:dyDescent="0.25">
      <c r="A315" s="82"/>
      <c r="B315" s="82"/>
      <c r="C315" s="150"/>
      <c r="D315" s="151"/>
      <c r="E315" s="148"/>
      <c r="F315" s="149"/>
      <c r="G315" s="82"/>
      <c r="H315" s="148"/>
      <c r="I315" s="149"/>
      <c r="J315" s="82"/>
      <c r="K315" s="82"/>
      <c r="L315" s="25"/>
      <c r="M315" s="26"/>
      <c r="N315" s="54">
        <f t="shared" si="4"/>
        <v>0</v>
      </c>
      <c r="O315" s="24"/>
      <c r="P315" s="51"/>
      <c r="Q315" s="51"/>
      <c r="T315" s="51"/>
      <c r="Y315" s="51"/>
    </row>
    <row r="316" spans="1:25" ht="15.6" x14ac:dyDescent="0.25">
      <c r="A316" s="82"/>
      <c r="B316" s="82"/>
      <c r="C316" s="150"/>
      <c r="D316" s="151"/>
      <c r="E316" s="148"/>
      <c r="F316" s="149"/>
      <c r="G316" s="82"/>
      <c r="H316" s="148"/>
      <c r="I316" s="149"/>
      <c r="J316" s="82"/>
      <c r="K316" s="82"/>
      <c r="L316" s="25"/>
      <c r="M316" s="26"/>
      <c r="N316" s="54">
        <f t="shared" si="4"/>
        <v>0</v>
      </c>
      <c r="O316" s="24"/>
      <c r="P316" s="51"/>
      <c r="Q316" s="51"/>
      <c r="T316" s="51"/>
      <c r="Y316" s="51"/>
    </row>
    <row r="317" spans="1:25" ht="15.6" x14ac:dyDescent="0.25">
      <c r="A317" s="82"/>
      <c r="B317" s="82"/>
      <c r="C317" s="150"/>
      <c r="D317" s="151"/>
      <c r="E317" s="148"/>
      <c r="F317" s="149"/>
      <c r="G317" s="82"/>
      <c r="H317" s="148"/>
      <c r="I317" s="149"/>
      <c r="J317" s="82"/>
      <c r="K317" s="82"/>
      <c r="L317" s="25"/>
      <c r="M317" s="26"/>
      <c r="N317" s="54">
        <f t="shared" si="4"/>
        <v>0</v>
      </c>
      <c r="O317" s="24"/>
      <c r="P317" s="51"/>
      <c r="Q317" s="51"/>
      <c r="T317" s="51"/>
      <c r="Y317" s="51"/>
    </row>
    <row r="318" spans="1:25" ht="15.6" x14ac:dyDescent="0.25">
      <c r="A318" s="82"/>
      <c r="B318" s="82"/>
      <c r="C318" s="150"/>
      <c r="D318" s="151"/>
      <c r="E318" s="148"/>
      <c r="F318" s="149"/>
      <c r="G318" s="82"/>
      <c r="H318" s="148"/>
      <c r="I318" s="149"/>
      <c r="J318" s="82"/>
      <c r="K318" s="82"/>
      <c r="L318" s="25"/>
      <c r="M318" s="26"/>
      <c r="N318" s="54">
        <f t="shared" si="4"/>
        <v>0</v>
      </c>
      <c r="O318" s="24"/>
      <c r="P318" s="51"/>
      <c r="Q318" s="51"/>
      <c r="T318" s="51"/>
      <c r="Y318" s="51"/>
    </row>
    <row r="319" spans="1:25" ht="15.6" x14ac:dyDescent="0.25">
      <c r="A319" s="82"/>
      <c r="B319" s="82"/>
      <c r="C319" s="150"/>
      <c r="D319" s="151"/>
      <c r="E319" s="148"/>
      <c r="F319" s="149"/>
      <c r="G319" s="82"/>
      <c r="H319" s="148"/>
      <c r="I319" s="149"/>
      <c r="J319" s="82"/>
      <c r="K319" s="82"/>
      <c r="L319" s="25"/>
      <c r="M319" s="26"/>
      <c r="N319" s="54">
        <f t="shared" si="4"/>
        <v>0</v>
      </c>
      <c r="O319" s="24"/>
      <c r="P319" s="51"/>
      <c r="Q319" s="51"/>
      <c r="T319" s="51"/>
      <c r="Y319" s="51"/>
    </row>
    <row r="320" spans="1:25" ht="15.6" x14ac:dyDescent="0.25">
      <c r="A320" s="82"/>
      <c r="B320" s="82"/>
      <c r="C320" s="150"/>
      <c r="D320" s="151"/>
      <c r="E320" s="148"/>
      <c r="F320" s="149"/>
      <c r="G320" s="82"/>
      <c r="H320" s="148"/>
      <c r="I320" s="149"/>
      <c r="J320" s="82"/>
      <c r="K320" s="82"/>
      <c r="L320" s="25"/>
      <c r="M320" s="26"/>
      <c r="N320" s="54">
        <f t="shared" si="4"/>
        <v>0</v>
      </c>
      <c r="O320" s="24"/>
      <c r="P320" s="51"/>
      <c r="Q320" s="51"/>
      <c r="T320" s="51"/>
      <c r="Y320" s="51"/>
    </row>
    <row r="321" spans="1:25" ht="15.6" x14ac:dyDescent="0.25">
      <c r="A321" s="82"/>
      <c r="B321" s="82"/>
      <c r="C321" s="150"/>
      <c r="D321" s="151"/>
      <c r="E321" s="148"/>
      <c r="F321" s="149"/>
      <c r="G321" s="82"/>
      <c r="H321" s="148"/>
      <c r="I321" s="149"/>
      <c r="J321" s="82"/>
      <c r="K321" s="82"/>
      <c r="L321" s="25"/>
      <c r="M321" s="26"/>
      <c r="N321" s="54">
        <f t="shared" si="4"/>
        <v>0</v>
      </c>
      <c r="O321" s="24"/>
      <c r="P321" s="51"/>
      <c r="Q321" s="51"/>
      <c r="T321" s="51"/>
      <c r="Y321" s="51"/>
    </row>
    <row r="322" spans="1:25" ht="15.6" x14ac:dyDescent="0.25">
      <c r="A322" s="82"/>
      <c r="B322" s="82"/>
      <c r="C322" s="150"/>
      <c r="D322" s="151"/>
      <c r="E322" s="148"/>
      <c r="F322" s="149"/>
      <c r="G322" s="82"/>
      <c r="H322" s="148"/>
      <c r="I322" s="149"/>
      <c r="J322" s="82"/>
      <c r="K322" s="82"/>
      <c r="L322" s="25"/>
      <c r="M322" s="26"/>
      <c r="N322" s="54">
        <f t="shared" si="4"/>
        <v>0</v>
      </c>
      <c r="O322" s="24"/>
      <c r="P322" s="51"/>
      <c r="Q322" s="51"/>
      <c r="T322" s="51"/>
      <c r="Y322" s="51"/>
    </row>
    <row r="323" spans="1:25" ht="15.6" x14ac:dyDescent="0.25">
      <c r="A323" s="82"/>
      <c r="B323" s="82"/>
      <c r="C323" s="150"/>
      <c r="D323" s="151"/>
      <c r="E323" s="148"/>
      <c r="F323" s="149"/>
      <c r="G323" s="82"/>
      <c r="H323" s="148"/>
      <c r="I323" s="149"/>
      <c r="J323" s="82"/>
      <c r="K323" s="82"/>
      <c r="L323" s="25"/>
      <c r="M323" s="26"/>
      <c r="N323" s="54">
        <f t="shared" si="4"/>
        <v>0</v>
      </c>
      <c r="O323" s="24"/>
      <c r="P323" s="51"/>
      <c r="Q323" s="51"/>
      <c r="T323" s="51"/>
      <c r="Y323" s="51"/>
    </row>
    <row r="324" spans="1:25" ht="15.6" x14ac:dyDescent="0.25">
      <c r="A324" s="82"/>
      <c r="B324" s="82"/>
      <c r="C324" s="150"/>
      <c r="D324" s="151"/>
      <c r="E324" s="148"/>
      <c r="F324" s="149"/>
      <c r="G324" s="82"/>
      <c r="H324" s="148"/>
      <c r="I324" s="149"/>
      <c r="J324" s="82"/>
      <c r="K324" s="82"/>
      <c r="L324" s="25"/>
      <c r="M324" s="26"/>
      <c r="N324" s="54">
        <f t="shared" ref="N324:N337" si="5">$L324*$M324</f>
        <v>0</v>
      </c>
      <c r="O324" s="24"/>
      <c r="P324" s="51"/>
      <c r="Q324" s="51"/>
      <c r="T324" s="51"/>
      <c r="Y324" s="51"/>
    </row>
    <row r="325" spans="1:25" ht="15.6" x14ac:dyDescent="0.25">
      <c r="A325" s="82"/>
      <c r="B325" s="82"/>
      <c r="C325" s="150"/>
      <c r="D325" s="151"/>
      <c r="E325" s="148"/>
      <c r="F325" s="149"/>
      <c r="G325" s="82"/>
      <c r="H325" s="148"/>
      <c r="I325" s="149"/>
      <c r="J325" s="82"/>
      <c r="K325" s="82"/>
      <c r="L325" s="25"/>
      <c r="M325" s="26"/>
      <c r="N325" s="54">
        <f t="shared" si="5"/>
        <v>0</v>
      </c>
      <c r="O325" s="24"/>
      <c r="P325" s="51"/>
      <c r="Q325" s="51"/>
      <c r="T325" s="51"/>
      <c r="Y325" s="51"/>
    </row>
    <row r="326" spans="1:25" ht="15.6" x14ac:dyDescent="0.25">
      <c r="A326" s="82"/>
      <c r="B326" s="82"/>
      <c r="C326" s="150"/>
      <c r="D326" s="151"/>
      <c r="E326" s="148"/>
      <c r="F326" s="149"/>
      <c r="G326" s="82"/>
      <c r="H326" s="148"/>
      <c r="I326" s="149"/>
      <c r="J326" s="82"/>
      <c r="K326" s="82"/>
      <c r="L326" s="25"/>
      <c r="M326" s="26"/>
      <c r="N326" s="54">
        <f t="shared" si="5"/>
        <v>0</v>
      </c>
      <c r="O326" s="24"/>
      <c r="P326" s="51"/>
      <c r="Q326" s="51"/>
      <c r="T326" s="51"/>
      <c r="Y326" s="51"/>
    </row>
    <row r="327" spans="1:25" ht="15.6" x14ac:dyDescent="0.25">
      <c r="A327" s="82"/>
      <c r="B327" s="82"/>
      <c r="C327" s="150"/>
      <c r="D327" s="151"/>
      <c r="E327" s="148"/>
      <c r="F327" s="149"/>
      <c r="G327" s="82"/>
      <c r="H327" s="148"/>
      <c r="I327" s="149"/>
      <c r="J327" s="82"/>
      <c r="K327" s="82"/>
      <c r="L327" s="25"/>
      <c r="M327" s="26"/>
      <c r="N327" s="54">
        <f t="shared" si="5"/>
        <v>0</v>
      </c>
      <c r="O327" s="24"/>
      <c r="P327" s="51"/>
      <c r="Q327" s="51"/>
      <c r="T327" s="51"/>
      <c r="Y327" s="51"/>
    </row>
    <row r="328" spans="1:25" ht="15.6" x14ac:dyDescent="0.25">
      <c r="A328" s="82"/>
      <c r="B328" s="82"/>
      <c r="C328" s="150"/>
      <c r="D328" s="151"/>
      <c r="E328" s="148"/>
      <c r="F328" s="149"/>
      <c r="G328" s="82"/>
      <c r="H328" s="148"/>
      <c r="I328" s="149"/>
      <c r="J328" s="82"/>
      <c r="K328" s="82"/>
      <c r="L328" s="25"/>
      <c r="M328" s="26"/>
      <c r="N328" s="54">
        <f t="shared" si="5"/>
        <v>0</v>
      </c>
      <c r="O328" s="24"/>
      <c r="P328" s="51"/>
      <c r="Q328" s="51"/>
      <c r="T328" s="51"/>
      <c r="Y328" s="51"/>
    </row>
    <row r="329" spans="1:25" ht="15.6" x14ac:dyDescent="0.25">
      <c r="A329" s="82"/>
      <c r="B329" s="82"/>
      <c r="C329" s="150"/>
      <c r="D329" s="151"/>
      <c r="E329" s="148"/>
      <c r="F329" s="149"/>
      <c r="G329" s="82"/>
      <c r="H329" s="148"/>
      <c r="I329" s="149"/>
      <c r="J329" s="82"/>
      <c r="K329" s="82"/>
      <c r="L329" s="25"/>
      <c r="M329" s="26"/>
      <c r="N329" s="54">
        <f t="shared" si="5"/>
        <v>0</v>
      </c>
      <c r="O329" s="24"/>
      <c r="P329" s="51"/>
      <c r="Q329" s="51"/>
      <c r="T329" s="51"/>
      <c r="Y329" s="51"/>
    </row>
    <row r="330" spans="1:25" ht="15.6" x14ac:dyDescent="0.25">
      <c r="A330" s="82"/>
      <c r="B330" s="82"/>
      <c r="C330" s="150"/>
      <c r="D330" s="151"/>
      <c r="E330" s="148"/>
      <c r="F330" s="149"/>
      <c r="G330" s="82"/>
      <c r="H330" s="148"/>
      <c r="I330" s="149"/>
      <c r="J330" s="82"/>
      <c r="K330" s="82"/>
      <c r="L330" s="25"/>
      <c r="M330" s="26"/>
      <c r="N330" s="54">
        <f t="shared" si="5"/>
        <v>0</v>
      </c>
      <c r="O330" s="24"/>
      <c r="P330" s="51"/>
      <c r="Q330" s="51"/>
      <c r="T330" s="51"/>
      <c r="Y330" s="51"/>
    </row>
    <row r="331" spans="1:25" ht="15.6" x14ac:dyDescent="0.25">
      <c r="A331" s="82"/>
      <c r="B331" s="82"/>
      <c r="C331" s="150"/>
      <c r="D331" s="151"/>
      <c r="E331" s="148"/>
      <c r="F331" s="149"/>
      <c r="G331" s="82"/>
      <c r="H331" s="148"/>
      <c r="I331" s="149"/>
      <c r="J331" s="82"/>
      <c r="K331" s="82"/>
      <c r="L331" s="25"/>
      <c r="M331" s="26"/>
      <c r="N331" s="54">
        <f t="shared" si="5"/>
        <v>0</v>
      </c>
      <c r="O331" s="24"/>
      <c r="P331" s="51"/>
      <c r="Q331" s="51"/>
      <c r="T331" s="51"/>
      <c r="Y331" s="51"/>
    </row>
    <row r="332" spans="1:25" ht="15.6" x14ac:dyDescent="0.25">
      <c r="A332" s="82"/>
      <c r="B332" s="82"/>
      <c r="C332" s="150"/>
      <c r="D332" s="151"/>
      <c r="E332" s="148"/>
      <c r="F332" s="149"/>
      <c r="G332" s="82"/>
      <c r="H332" s="148"/>
      <c r="I332" s="149"/>
      <c r="J332" s="82"/>
      <c r="K332" s="82"/>
      <c r="L332" s="25"/>
      <c r="M332" s="26"/>
      <c r="N332" s="54">
        <f t="shared" si="5"/>
        <v>0</v>
      </c>
      <c r="O332" s="24"/>
      <c r="P332" s="51"/>
      <c r="Q332" s="51"/>
      <c r="T332" s="51"/>
      <c r="Y332" s="51"/>
    </row>
    <row r="333" spans="1:25" ht="15.6" x14ac:dyDescent="0.25">
      <c r="A333" s="82"/>
      <c r="B333" s="82"/>
      <c r="C333" s="150"/>
      <c r="D333" s="151"/>
      <c r="E333" s="148"/>
      <c r="F333" s="149"/>
      <c r="G333" s="82"/>
      <c r="H333" s="148"/>
      <c r="I333" s="149"/>
      <c r="J333" s="82"/>
      <c r="K333" s="82"/>
      <c r="L333" s="25"/>
      <c r="M333" s="26"/>
      <c r="N333" s="54">
        <f t="shared" si="5"/>
        <v>0</v>
      </c>
      <c r="O333" s="24"/>
      <c r="P333" s="51"/>
      <c r="Q333" s="51"/>
      <c r="T333" s="51"/>
      <c r="Y333" s="51"/>
    </row>
    <row r="334" spans="1:25" ht="15.6" x14ac:dyDescent="0.25">
      <c r="A334" s="82"/>
      <c r="B334" s="82"/>
      <c r="C334" s="150"/>
      <c r="D334" s="151"/>
      <c r="E334" s="148"/>
      <c r="F334" s="149"/>
      <c r="G334" s="82"/>
      <c r="H334" s="148"/>
      <c r="I334" s="149"/>
      <c r="J334" s="82"/>
      <c r="K334" s="82"/>
      <c r="L334" s="25"/>
      <c r="M334" s="26"/>
      <c r="N334" s="54">
        <f t="shared" si="5"/>
        <v>0</v>
      </c>
      <c r="O334" s="24"/>
      <c r="P334" s="51"/>
      <c r="Q334" s="51"/>
      <c r="T334" s="51"/>
      <c r="Y334" s="51"/>
    </row>
    <row r="335" spans="1:25" ht="15.6" x14ac:dyDescent="0.25">
      <c r="A335" s="82"/>
      <c r="B335" s="82"/>
      <c r="C335" s="150"/>
      <c r="D335" s="151"/>
      <c r="E335" s="148"/>
      <c r="F335" s="149"/>
      <c r="G335" s="82"/>
      <c r="H335" s="148"/>
      <c r="I335" s="149"/>
      <c r="J335" s="82"/>
      <c r="K335" s="82"/>
      <c r="L335" s="25"/>
      <c r="M335" s="26"/>
      <c r="N335" s="54">
        <f t="shared" si="5"/>
        <v>0</v>
      </c>
      <c r="O335" s="24"/>
      <c r="P335" s="51"/>
      <c r="Q335" s="51"/>
      <c r="T335" s="51"/>
      <c r="Y335" s="51"/>
    </row>
    <row r="336" spans="1:25" ht="15.6" x14ac:dyDescent="0.25">
      <c r="A336" s="82"/>
      <c r="B336" s="82"/>
      <c r="C336" s="150"/>
      <c r="D336" s="151"/>
      <c r="E336" s="148"/>
      <c r="F336" s="149"/>
      <c r="G336" s="82"/>
      <c r="H336" s="148"/>
      <c r="I336" s="149"/>
      <c r="J336" s="82"/>
      <c r="K336" s="82"/>
      <c r="L336" s="25"/>
      <c r="M336" s="26"/>
      <c r="N336" s="54">
        <f t="shared" si="5"/>
        <v>0</v>
      </c>
      <c r="O336" s="24"/>
      <c r="P336" s="51"/>
      <c r="Q336" s="51"/>
      <c r="T336" s="51"/>
      <c r="Y336" s="51"/>
    </row>
    <row r="337" spans="1:20" ht="15.6" x14ac:dyDescent="0.25">
      <c r="A337" s="82"/>
      <c r="B337" s="82"/>
      <c r="C337" s="150"/>
      <c r="D337" s="151"/>
      <c r="E337" s="148"/>
      <c r="F337" s="149"/>
      <c r="G337" s="82"/>
      <c r="H337" s="148"/>
      <c r="I337" s="149"/>
      <c r="J337" s="82"/>
      <c r="K337" s="82"/>
      <c r="L337" s="25"/>
      <c r="M337" s="26"/>
      <c r="N337" s="54">
        <f t="shared" si="5"/>
        <v>0</v>
      </c>
      <c r="O337" s="24"/>
      <c r="P337" s="51"/>
      <c r="Q337" s="51"/>
      <c r="T337" s="51"/>
    </row>
    <row r="338" spans="1:20" ht="14.4" x14ac:dyDescent="0.25">
      <c r="A338" s="82"/>
      <c r="B338" s="82"/>
      <c r="G338" s="82"/>
      <c r="J338" s="82"/>
      <c r="K338" s="82"/>
    </row>
    <row r="339" spans="1:20" ht="14.4" x14ac:dyDescent="0.25">
      <c r="A339" s="82"/>
      <c r="B339" s="82"/>
      <c r="G339" s="82"/>
      <c r="J339" s="82"/>
      <c r="K339" s="82"/>
    </row>
    <row r="340" spans="1:20" ht="14.4" x14ac:dyDescent="0.25">
      <c r="A340" s="82"/>
      <c r="B340" s="82"/>
      <c r="G340" s="82"/>
      <c r="J340" s="82"/>
      <c r="K340" s="82"/>
    </row>
    <row r="341" spans="1:20" ht="14.4" x14ac:dyDescent="0.25">
      <c r="A341" s="82"/>
      <c r="B341" s="82"/>
      <c r="G341" s="82"/>
      <c r="J341" s="82"/>
      <c r="K341" s="82"/>
    </row>
    <row r="342" spans="1:20" ht="14.4" x14ac:dyDescent="0.25">
      <c r="A342" s="82"/>
      <c r="B342" s="82"/>
      <c r="G342" s="82"/>
      <c r="J342" s="82"/>
      <c r="K342" s="82"/>
    </row>
    <row r="343" spans="1:20" ht="14.4" x14ac:dyDescent="0.25">
      <c r="A343" s="82"/>
      <c r="B343" s="82"/>
      <c r="G343" s="82"/>
      <c r="J343" s="82"/>
      <c r="K343" s="82"/>
    </row>
    <row r="344" spans="1:20" ht="14.4" x14ac:dyDescent="0.25">
      <c r="A344" s="82"/>
      <c r="B344" s="82"/>
      <c r="G344" s="82"/>
      <c r="J344" s="82"/>
      <c r="K344" s="82"/>
    </row>
    <row r="345" spans="1:20" ht="14.4" x14ac:dyDescent="0.25">
      <c r="A345" s="82"/>
      <c r="B345" s="82"/>
      <c r="G345" s="82"/>
      <c r="J345" s="82"/>
      <c r="K345" s="82"/>
    </row>
    <row r="346" spans="1:20" ht="14.4" x14ac:dyDescent="0.25">
      <c r="A346" s="82"/>
      <c r="B346" s="82"/>
      <c r="G346" s="82"/>
      <c r="J346" s="82"/>
      <c r="K346" s="82"/>
    </row>
    <row r="347" spans="1:20" ht="14.4" x14ac:dyDescent="0.25">
      <c r="A347" s="82"/>
      <c r="B347" s="82"/>
      <c r="G347" s="82"/>
      <c r="J347" s="82"/>
      <c r="K347" s="82"/>
    </row>
    <row r="348" spans="1:20" ht="14.4" x14ac:dyDescent="0.25">
      <c r="A348" s="82"/>
      <c r="B348" s="82"/>
      <c r="G348" s="82"/>
      <c r="J348" s="82"/>
      <c r="K348" s="82"/>
    </row>
    <row r="349" spans="1:20" ht="14.4" x14ac:dyDescent="0.25">
      <c r="A349" s="82"/>
      <c r="B349" s="82"/>
      <c r="G349" s="82"/>
      <c r="J349" s="82"/>
      <c r="K349" s="82"/>
    </row>
    <row r="350" spans="1:20" ht="14.4" x14ac:dyDescent="0.25">
      <c r="A350" s="82"/>
      <c r="B350" s="82"/>
      <c r="G350" s="82"/>
      <c r="J350" s="82"/>
      <c r="K350" s="82"/>
    </row>
    <row r="351" spans="1:20" ht="14.4" x14ac:dyDescent="0.25">
      <c r="A351" s="82"/>
      <c r="B351" s="82"/>
      <c r="G351" s="82"/>
      <c r="J351" s="82"/>
      <c r="K351" s="82"/>
    </row>
    <row r="352" spans="1:20" ht="14.4" x14ac:dyDescent="0.25">
      <c r="A352" s="82"/>
      <c r="B352" s="82"/>
      <c r="G352" s="82"/>
      <c r="J352" s="82"/>
      <c r="K352" s="82"/>
    </row>
    <row r="353" spans="1:11" ht="14.4" x14ac:dyDescent="0.25">
      <c r="A353" s="82"/>
      <c r="B353" s="82"/>
      <c r="G353" s="82"/>
      <c r="J353" s="82"/>
      <c r="K353" s="82"/>
    </row>
    <row r="354" spans="1:11" ht="14.4" x14ac:dyDescent="0.25">
      <c r="A354" s="82"/>
      <c r="B354" s="82"/>
      <c r="G354" s="82"/>
      <c r="J354" s="82"/>
      <c r="K354" s="82"/>
    </row>
    <row r="355" spans="1:11" ht="14.4" x14ac:dyDescent="0.25">
      <c r="A355" s="82"/>
      <c r="B355" s="82"/>
      <c r="G355" s="82"/>
      <c r="J355" s="82"/>
      <c r="K355" s="82"/>
    </row>
    <row r="356" spans="1:11" ht="14.4" x14ac:dyDescent="0.25">
      <c r="A356" s="82"/>
      <c r="B356" s="82"/>
      <c r="G356" s="82"/>
      <c r="J356" s="82"/>
      <c r="K356" s="82"/>
    </row>
    <row r="357" spans="1:11" ht="14.4" x14ac:dyDescent="0.25">
      <c r="A357" s="82"/>
      <c r="B357" s="82"/>
      <c r="G357" s="82"/>
      <c r="J357" s="82"/>
      <c r="K357" s="82"/>
    </row>
    <row r="358" spans="1:11" ht="14.4" x14ac:dyDescent="0.25">
      <c r="A358" s="82"/>
      <c r="B358" s="82"/>
      <c r="G358" s="82"/>
      <c r="J358" s="82"/>
      <c r="K358" s="82"/>
    </row>
    <row r="359" spans="1:11" ht="14.4" x14ac:dyDescent="0.25">
      <c r="A359" s="82"/>
      <c r="B359" s="82"/>
      <c r="G359" s="82"/>
      <c r="J359" s="82"/>
      <c r="K359" s="82"/>
    </row>
    <row r="360" spans="1:11" ht="14.4" x14ac:dyDescent="0.25">
      <c r="A360" s="82"/>
      <c r="B360" s="82"/>
      <c r="G360" s="82"/>
      <c r="J360" s="82"/>
      <c r="K360" s="82"/>
    </row>
    <row r="361" spans="1:11" ht="14.4" x14ac:dyDescent="0.25">
      <c r="A361" s="82"/>
      <c r="B361" s="82"/>
      <c r="G361" s="82"/>
      <c r="J361" s="82"/>
      <c r="K361" s="82"/>
    </row>
    <row r="362" spans="1:11" ht="14.4" x14ac:dyDescent="0.25">
      <c r="A362" s="82"/>
      <c r="B362" s="82"/>
      <c r="G362" s="82"/>
      <c r="J362" s="82"/>
      <c r="K362" s="82"/>
    </row>
    <row r="363" spans="1:11" ht="14.4" x14ac:dyDescent="0.25">
      <c r="A363" s="82"/>
      <c r="B363" s="82"/>
      <c r="G363" s="82"/>
      <c r="J363" s="82"/>
      <c r="K363" s="82"/>
    </row>
    <row r="364" spans="1:11" ht="14.4" x14ac:dyDescent="0.25">
      <c r="A364" s="82"/>
      <c r="B364" s="82"/>
      <c r="G364" s="82"/>
      <c r="J364" s="82"/>
      <c r="K364" s="82"/>
    </row>
    <row r="365" spans="1:11" ht="14.4" x14ac:dyDescent="0.25">
      <c r="A365" s="82"/>
      <c r="B365" s="82"/>
      <c r="G365" s="82"/>
      <c r="J365" s="82"/>
      <c r="K365" s="82"/>
    </row>
    <row r="366" spans="1:11" ht="14.4" x14ac:dyDescent="0.25">
      <c r="A366" s="82"/>
      <c r="B366" s="82"/>
      <c r="G366" s="82"/>
      <c r="J366" s="82"/>
      <c r="K366" s="82"/>
    </row>
    <row r="367" spans="1:11" ht="14.4" x14ac:dyDescent="0.25">
      <c r="A367" s="82"/>
      <c r="B367" s="82"/>
      <c r="G367" s="82"/>
      <c r="J367" s="82"/>
      <c r="K367" s="82"/>
    </row>
    <row r="368" spans="1:11" ht="14.4" x14ac:dyDescent="0.25">
      <c r="A368" s="82"/>
      <c r="B368" s="82"/>
      <c r="G368" s="82"/>
      <c r="J368" s="82"/>
      <c r="K368" s="82"/>
    </row>
    <row r="369" spans="1:11" ht="14.4" x14ac:dyDescent="0.25">
      <c r="A369" s="82"/>
      <c r="B369" s="82"/>
      <c r="G369" s="82"/>
      <c r="J369" s="82"/>
      <c r="K369" s="82"/>
    </row>
    <row r="370" spans="1:11" ht="14.4" x14ac:dyDescent="0.25">
      <c r="A370" s="82"/>
      <c r="B370" s="82"/>
      <c r="G370" s="82"/>
      <c r="J370" s="82"/>
      <c r="K370" s="82"/>
    </row>
    <row r="371" spans="1:11" ht="14.4" x14ac:dyDescent="0.25">
      <c r="A371" s="82"/>
      <c r="B371" s="82"/>
      <c r="G371" s="82"/>
      <c r="J371" s="82"/>
      <c r="K371" s="82"/>
    </row>
    <row r="372" spans="1:11" ht="14.4" x14ac:dyDescent="0.25">
      <c r="A372" s="82"/>
      <c r="B372" s="82"/>
      <c r="G372" s="82"/>
      <c r="J372" s="82"/>
      <c r="K372" s="82"/>
    </row>
    <row r="373" spans="1:11" ht="14.4" x14ac:dyDescent="0.25">
      <c r="A373" s="82"/>
      <c r="B373" s="82"/>
      <c r="G373" s="82"/>
      <c r="J373" s="82"/>
      <c r="K373" s="82"/>
    </row>
    <row r="374" spans="1:11" ht="14.4" x14ac:dyDescent="0.25">
      <c r="A374" s="82"/>
      <c r="B374" s="82"/>
      <c r="G374" s="82"/>
      <c r="J374" s="82"/>
      <c r="K374" s="82"/>
    </row>
    <row r="375" spans="1:11" ht="14.4" x14ac:dyDescent="0.25">
      <c r="A375" s="82"/>
      <c r="B375" s="82"/>
      <c r="G375" s="82"/>
      <c r="J375" s="82"/>
      <c r="K375" s="82"/>
    </row>
    <row r="376" spans="1:11" ht="14.4" x14ac:dyDescent="0.25">
      <c r="A376" s="82"/>
      <c r="B376" s="82"/>
      <c r="G376" s="82"/>
      <c r="J376" s="82"/>
      <c r="K376" s="82"/>
    </row>
    <row r="377" spans="1:11" ht="14.4" x14ac:dyDescent="0.25">
      <c r="A377" s="82"/>
      <c r="B377" s="82"/>
      <c r="G377" s="82"/>
      <c r="J377" s="82"/>
      <c r="K377" s="82"/>
    </row>
    <row r="378" spans="1:11" ht="14.4" x14ac:dyDescent="0.25">
      <c r="A378" s="82"/>
      <c r="B378" s="82"/>
      <c r="G378" s="82"/>
      <c r="J378" s="82"/>
      <c r="K378" s="82"/>
    </row>
    <row r="379" spans="1:11" ht="14.4" x14ac:dyDescent="0.25">
      <c r="A379" s="82"/>
      <c r="B379" s="82"/>
      <c r="G379" s="82"/>
      <c r="J379" s="82"/>
      <c r="K379" s="82"/>
    </row>
    <row r="380" spans="1:11" ht="14.4" x14ac:dyDescent="0.25">
      <c r="A380" s="82"/>
      <c r="B380" s="82"/>
      <c r="G380" s="82"/>
      <c r="J380" s="82"/>
      <c r="K380" s="82"/>
    </row>
    <row r="381" spans="1:11" ht="14.4" x14ac:dyDescent="0.25">
      <c r="A381" s="82"/>
      <c r="B381" s="82"/>
      <c r="G381" s="82"/>
      <c r="J381" s="82"/>
      <c r="K381" s="82"/>
    </row>
    <row r="382" spans="1:11" ht="14.4" x14ac:dyDescent="0.25">
      <c r="A382" s="82"/>
      <c r="B382" s="82"/>
      <c r="G382" s="82"/>
      <c r="J382" s="82"/>
      <c r="K382" s="82"/>
    </row>
    <row r="383" spans="1:11" ht="14.4" x14ac:dyDescent="0.25">
      <c r="A383" s="82"/>
      <c r="B383" s="82"/>
      <c r="G383" s="82"/>
      <c r="J383" s="82"/>
      <c r="K383" s="82"/>
    </row>
    <row r="384" spans="1:11" ht="14.4" x14ac:dyDescent="0.25">
      <c r="A384" s="82"/>
      <c r="B384" s="82"/>
      <c r="G384" s="82"/>
      <c r="J384" s="82"/>
      <c r="K384" s="82"/>
    </row>
    <row r="385" spans="1:11" ht="14.4" x14ac:dyDescent="0.25">
      <c r="A385" s="82"/>
      <c r="B385" s="82"/>
      <c r="G385" s="82"/>
      <c r="J385" s="82"/>
      <c r="K385" s="82"/>
    </row>
    <row r="386" spans="1:11" ht="14.4" x14ac:dyDescent="0.25">
      <c r="A386" s="82"/>
      <c r="B386" s="82"/>
      <c r="G386" s="82"/>
      <c r="J386" s="82"/>
      <c r="K386" s="82"/>
    </row>
    <row r="387" spans="1:11" ht="14.4" x14ac:dyDescent="0.25">
      <c r="A387" s="82"/>
      <c r="B387" s="82"/>
      <c r="G387" s="82"/>
      <c r="J387" s="82"/>
      <c r="K387" s="82"/>
    </row>
    <row r="388" spans="1:11" ht="14.4" x14ac:dyDescent="0.25">
      <c r="A388" s="82"/>
      <c r="B388" s="82"/>
      <c r="G388" s="82"/>
      <c r="J388" s="82"/>
      <c r="K388" s="82"/>
    </row>
    <row r="389" spans="1:11" ht="14.4" x14ac:dyDescent="0.25">
      <c r="A389" s="82"/>
      <c r="B389" s="82"/>
      <c r="G389" s="82"/>
      <c r="J389" s="82"/>
      <c r="K389" s="82"/>
    </row>
    <row r="390" spans="1:11" ht="14.4" x14ac:dyDescent="0.25">
      <c r="A390" s="82"/>
      <c r="B390" s="82"/>
      <c r="G390" s="82"/>
      <c r="J390" s="82"/>
      <c r="K390" s="82"/>
    </row>
    <row r="391" spans="1:11" ht="14.4" x14ac:dyDescent="0.25">
      <c r="A391" s="82"/>
      <c r="B391" s="82"/>
      <c r="G391" s="82"/>
      <c r="J391" s="82"/>
      <c r="K391" s="82"/>
    </row>
    <row r="392" spans="1:11" ht="14.4" x14ac:dyDescent="0.25">
      <c r="A392" s="82"/>
      <c r="B392" s="82"/>
      <c r="G392" s="82"/>
      <c r="J392" s="82"/>
      <c r="K392" s="82"/>
    </row>
    <row r="393" spans="1:11" ht="14.4" x14ac:dyDescent="0.25">
      <c r="A393" s="82"/>
      <c r="B393" s="82"/>
      <c r="G393" s="82"/>
      <c r="J393" s="82"/>
      <c r="K393" s="82"/>
    </row>
    <row r="394" spans="1:11" ht="14.4" x14ac:dyDescent="0.25">
      <c r="A394" s="82"/>
      <c r="B394" s="82"/>
      <c r="G394" s="82"/>
      <c r="J394" s="82"/>
      <c r="K394" s="82"/>
    </row>
    <row r="395" spans="1:11" ht="14.4" x14ac:dyDescent="0.25">
      <c r="A395" s="82"/>
      <c r="B395" s="82"/>
      <c r="G395" s="82"/>
      <c r="J395" s="82"/>
      <c r="K395" s="82"/>
    </row>
    <row r="396" spans="1:11" ht="14.4" x14ac:dyDescent="0.25">
      <c r="A396" s="82"/>
      <c r="B396" s="82"/>
      <c r="G396" s="82"/>
      <c r="J396" s="82"/>
      <c r="K396" s="82"/>
    </row>
    <row r="397" spans="1:11" ht="14.4" x14ac:dyDescent="0.25">
      <c r="A397" s="82"/>
      <c r="B397" s="82"/>
      <c r="G397" s="82"/>
      <c r="J397" s="82"/>
      <c r="K397" s="82"/>
    </row>
    <row r="398" spans="1:11" ht="14.4" x14ac:dyDescent="0.25">
      <c r="A398" s="82"/>
      <c r="B398" s="82"/>
      <c r="G398" s="82"/>
      <c r="J398" s="82"/>
      <c r="K398" s="82"/>
    </row>
    <row r="399" spans="1:11" ht="14.4" x14ac:dyDescent="0.25">
      <c r="A399" s="82"/>
      <c r="B399" s="82"/>
      <c r="G399" s="82"/>
      <c r="J399" s="82"/>
      <c r="K399" s="82"/>
    </row>
    <row r="400" spans="1:11" ht="14.4" x14ac:dyDescent="0.25">
      <c r="A400" s="82"/>
      <c r="B400" s="82"/>
      <c r="G400" s="82"/>
      <c r="J400" s="82"/>
      <c r="K400" s="82"/>
    </row>
    <row r="401" spans="1:11" ht="14.4" x14ac:dyDescent="0.25">
      <c r="A401" s="82"/>
      <c r="B401" s="82"/>
      <c r="G401" s="82"/>
      <c r="J401" s="82"/>
      <c r="K401" s="82"/>
    </row>
    <row r="402" spans="1:11" ht="14.4" x14ac:dyDescent="0.25">
      <c r="A402" s="82"/>
      <c r="B402" s="82"/>
      <c r="G402" s="82"/>
      <c r="J402" s="82"/>
      <c r="K402" s="82"/>
    </row>
    <row r="403" spans="1:11" ht="14.4" x14ac:dyDescent="0.25">
      <c r="A403" s="82"/>
      <c r="B403" s="82"/>
      <c r="G403" s="82"/>
      <c r="J403" s="82"/>
      <c r="K403" s="82"/>
    </row>
    <row r="404" spans="1:11" ht="14.4" x14ac:dyDescent="0.25">
      <c r="A404" s="82"/>
      <c r="B404" s="82"/>
      <c r="G404" s="82"/>
      <c r="J404" s="82"/>
      <c r="K404" s="82"/>
    </row>
    <row r="405" spans="1:11" ht="14.4" x14ac:dyDescent="0.25">
      <c r="A405" s="82"/>
      <c r="B405" s="82"/>
      <c r="G405" s="82"/>
      <c r="J405" s="82"/>
      <c r="K405" s="82"/>
    </row>
    <row r="406" spans="1:11" ht="14.4" x14ac:dyDescent="0.25">
      <c r="A406" s="82"/>
      <c r="B406" s="82"/>
      <c r="G406" s="82"/>
      <c r="J406" s="82"/>
      <c r="K406" s="82"/>
    </row>
    <row r="407" spans="1:11" ht="14.4" x14ac:dyDescent="0.25">
      <c r="A407" s="82"/>
      <c r="B407" s="82"/>
      <c r="G407" s="82"/>
      <c r="J407" s="82"/>
      <c r="K407" s="82"/>
    </row>
    <row r="408" spans="1:11" ht="14.4" x14ac:dyDescent="0.25">
      <c r="A408" s="82"/>
      <c r="B408" s="82"/>
      <c r="G408" s="82"/>
      <c r="J408" s="82"/>
      <c r="K408" s="82"/>
    </row>
    <row r="409" spans="1:11" ht="14.4" x14ac:dyDescent="0.25">
      <c r="A409" s="82"/>
      <c r="B409" s="82"/>
      <c r="G409" s="82"/>
      <c r="J409" s="82"/>
      <c r="K409" s="82"/>
    </row>
    <row r="410" spans="1:11" ht="14.4" x14ac:dyDescent="0.25">
      <c r="A410" s="82"/>
      <c r="B410" s="82"/>
      <c r="G410" s="82"/>
      <c r="J410" s="82"/>
      <c r="K410" s="82"/>
    </row>
    <row r="411" spans="1:11" ht="14.4" x14ac:dyDescent="0.25">
      <c r="A411" s="82"/>
      <c r="B411" s="82"/>
      <c r="G411" s="82"/>
      <c r="J411" s="82"/>
      <c r="K411" s="82"/>
    </row>
    <row r="412" spans="1:11" ht="14.4" x14ac:dyDescent="0.25">
      <c r="A412" s="82"/>
      <c r="B412" s="82"/>
      <c r="G412" s="82"/>
      <c r="J412" s="82"/>
      <c r="K412" s="82"/>
    </row>
    <row r="413" spans="1:11" ht="14.4" x14ac:dyDescent="0.25">
      <c r="A413" s="82"/>
      <c r="B413" s="82"/>
      <c r="G413" s="82"/>
      <c r="J413" s="82"/>
      <c r="K413" s="82"/>
    </row>
    <row r="414" spans="1:11" ht="14.4" x14ac:dyDescent="0.25">
      <c r="A414" s="82"/>
      <c r="B414" s="82"/>
      <c r="G414" s="82"/>
      <c r="J414" s="82"/>
      <c r="K414" s="82"/>
    </row>
    <row r="415" spans="1:11" ht="14.4" x14ac:dyDescent="0.25">
      <c r="A415" s="82"/>
      <c r="B415" s="82"/>
      <c r="G415" s="82"/>
      <c r="J415" s="82"/>
      <c r="K415" s="82"/>
    </row>
    <row r="416" spans="1:11" ht="14.4" x14ac:dyDescent="0.25">
      <c r="A416" s="82"/>
      <c r="B416" s="82"/>
      <c r="G416" s="82"/>
      <c r="J416" s="82"/>
      <c r="K416" s="82"/>
    </row>
    <row r="417" spans="1:11" ht="14.4" x14ac:dyDescent="0.25">
      <c r="A417" s="82"/>
      <c r="B417" s="82"/>
      <c r="G417" s="82"/>
      <c r="J417" s="82"/>
      <c r="K417" s="82"/>
    </row>
    <row r="418" spans="1:11" ht="14.4" x14ac:dyDescent="0.25">
      <c r="A418" s="82"/>
      <c r="B418" s="82"/>
      <c r="G418" s="82"/>
      <c r="J418" s="82"/>
      <c r="K418" s="82"/>
    </row>
    <row r="419" spans="1:11" ht="14.4" x14ac:dyDescent="0.25">
      <c r="A419" s="82"/>
      <c r="B419" s="82"/>
      <c r="G419" s="82"/>
      <c r="J419" s="82"/>
      <c r="K419" s="82"/>
    </row>
    <row r="420" spans="1:11" ht="14.4" x14ac:dyDescent="0.25">
      <c r="A420" s="82"/>
      <c r="B420" s="82"/>
      <c r="G420" s="82"/>
      <c r="J420" s="82"/>
      <c r="K420" s="82"/>
    </row>
    <row r="421" spans="1:11" ht="14.4" x14ac:dyDescent="0.25">
      <c r="A421" s="82"/>
      <c r="B421" s="82"/>
      <c r="G421" s="82"/>
      <c r="J421" s="82"/>
      <c r="K421" s="82"/>
    </row>
    <row r="422" spans="1:11" ht="14.4" x14ac:dyDescent="0.25">
      <c r="A422" s="82"/>
      <c r="B422" s="82"/>
      <c r="G422" s="82"/>
      <c r="J422" s="82"/>
      <c r="K422" s="82"/>
    </row>
    <row r="423" spans="1:11" ht="14.4" x14ac:dyDescent="0.25">
      <c r="A423" s="82"/>
      <c r="B423" s="82"/>
      <c r="G423" s="82"/>
      <c r="J423" s="82"/>
      <c r="K423" s="82"/>
    </row>
    <row r="424" spans="1:11" ht="14.4" x14ac:dyDescent="0.25">
      <c r="A424" s="82"/>
      <c r="B424" s="82"/>
      <c r="G424" s="82"/>
      <c r="J424" s="82"/>
      <c r="K424" s="82"/>
    </row>
    <row r="425" spans="1:11" ht="14.4" x14ac:dyDescent="0.25">
      <c r="A425" s="82"/>
      <c r="B425" s="82"/>
      <c r="G425" s="82"/>
      <c r="J425" s="82"/>
      <c r="K425" s="82"/>
    </row>
    <row r="426" spans="1:11" ht="14.4" x14ac:dyDescent="0.3">
      <c r="A426" s="82"/>
      <c r="B426" s="82"/>
      <c r="G426" s="82"/>
      <c r="J426" s="82"/>
      <c r="K426"/>
    </row>
    <row r="427" spans="1:11" ht="14.4" x14ac:dyDescent="0.25">
      <c r="A427" s="82"/>
      <c r="B427" s="82"/>
      <c r="G427" s="82"/>
      <c r="J427" s="82"/>
      <c r="K427" s="82"/>
    </row>
    <row r="428" spans="1:11" ht="14.4" x14ac:dyDescent="0.25">
      <c r="A428" s="82"/>
      <c r="B428" s="82"/>
      <c r="G428" s="82"/>
      <c r="J428" s="82"/>
      <c r="K428" s="82"/>
    </row>
    <row r="429" spans="1:11" ht="14.4" x14ac:dyDescent="0.25">
      <c r="A429" s="82"/>
      <c r="B429" s="82"/>
      <c r="G429" s="82"/>
      <c r="J429" s="82"/>
      <c r="K429" s="82"/>
    </row>
    <row r="430" spans="1:11" ht="14.4" x14ac:dyDescent="0.25">
      <c r="A430" s="82"/>
      <c r="B430" s="82"/>
      <c r="G430" s="82"/>
      <c r="J430" s="82"/>
      <c r="K430" s="82"/>
    </row>
    <row r="431" spans="1:11" ht="14.4" x14ac:dyDescent="0.25">
      <c r="A431" s="82"/>
      <c r="B431" s="82"/>
      <c r="G431" s="82"/>
      <c r="J431" s="82"/>
      <c r="K431" s="82"/>
    </row>
    <row r="432" spans="1:11" ht="14.4" x14ac:dyDescent="0.25">
      <c r="A432" s="82"/>
      <c r="B432" s="82"/>
      <c r="G432" s="82"/>
      <c r="J432" s="82"/>
      <c r="K432" s="82"/>
    </row>
    <row r="433" spans="1:11" ht="14.4" x14ac:dyDescent="0.25">
      <c r="A433" s="82"/>
      <c r="B433" s="82"/>
      <c r="G433" s="82"/>
      <c r="J433" s="82"/>
      <c r="K433" s="82"/>
    </row>
    <row r="434" spans="1:11" ht="14.4" x14ac:dyDescent="0.25">
      <c r="A434" s="82"/>
      <c r="B434" s="82"/>
      <c r="G434" s="82"/>
      <c r="J434" s="82"/>
      <c r="K434" s="82"/>
    </row>
    <row r="435" spans="1:11" ht="14.4" x14ac:dyDescent="0.25">
      <c r="A435" s="82"/>
      <c r="B435" s="82"/>
      <c r="G435" s="82"/>
      <c r="J435" s="82"/>
      <c r="K435" s="82"/>
    </row>
    <row r="436" spans="1:11" ht="14.4" x14ac:dyDescent="0.25">
      <c r="A436" s="82"/>
      <c r="B436" s="82"/>
      <c r="G436" s="82"/>
      <c r="J436" s="82"/>
      <c r="K436" s="82"/>
    </row>
    <row r="437" spans="1:11" ht="14.4" x14ac:dyDescent="0.25">
      <c r="A437" s="82"/>
      <c r="B437" s="82"/>
      <c r="G437" s="82"/>
      <c r="J437" s="82"/>
      <c r="K437" s="82"/>
    </row>
    <row r="438" spans="1:11" ht="14.4" x14ac:dyDescent="0.25">
      <c r="A438" s="82"/>
      <c r="B438" s="82"/>
      <c r="G438" s="82"/>
      <c r="J438" s="82"/>
      <c r="K438" s="82"/>
    </row>
  </sheetData>
  <autoFilter ref="A2:O337" xr:uid="{008F8329-816C-4361-B99E-CEB2C67564DF}">
    <filterColumn colId="0" showButton="0"/>
    <filterColumn colId="2" showButton="0"/>
    <filterColumn colId="4" showButton="0"/>
    <filterColumn colId="7" showButton="0"/>
  </autoFilter>
  <sortState xmlns:xlrd2="http://schemas.microsoft.com/office/spreadsheetml/2017/richdata2" ref="X5:X10">
    <sortCondition ref="X5"/>
  </sortState>
  <dataConsolidate/>
  <mergeCells count="552">
    <mergeCell ref="H6:I6"/>
    <mergeCell ref="H7:I7"/>
    <mergeCell ref="H4:I4"/>
    <mergeCell ref="H5:I5"/>
    <mergeCell ref="A1:M1"/>
    <mergeCell ref="A2:B2"/>
    <mergeCell ref="C2:D2"/>
    <mergeCell ref="E2:F2"/>
    <mergeCell ref="H2:I2"/>
    <mergeCell ref="H3:I3"/>
    <mergeCell ref="H16:I16"/>
    <mergeCell ref="H17:I17"/>
    <mergeCell ref="H14:I14"/>
    <mergeCell ref="H15:I15"/>
    <mergeCell ref="H12:I12"/>
    <mergeCell ref="H13:I13"/>
    <mergeCell ref="H10:I10"/>
    <mergeCell ref="H11:I11"/>
    <mergeCell ref="H8:I8"/>
    <mergeCell ref="H9:I9"/>
    <mergeCell ref="H26:I26"/>
    <mergeCell ref="H27:I27"/>
    <mergeCell ref="H24:I24"/>
    <mergeCell ref="H25:I25"/>
    <mergeCell ref="H22:I22"/>
    <mergeCell ref="H23:I23"/>
    <mergeCell ref="H20:I20"/>
    <mergeCell ref="H21:I21"/>
    <mergeCell ref="H18:I18"/>
    <mergeCell ref="H19:I19"/>
    <mergeCell ref="H36:I36"/>
    <mergeCell ref="H37:I37"/>
    <mergeCell ref="H34:I34"/>
    <mergeCell ref="H35:I35"/>
    <mergeCell ref="H32:I32"/>
    <mergeCell ref="H33:I33"/>
    <mergeCell ref="H30:I30"/>
    <mergeCell ref="H31:I31"/>
    <mergeCell ref="H28:I28"/>
    <mergeCell ref="H29:I29"/>
    <mergeCell ref="H46:I46"/>
    <mergeCell ref="H47:I47"/>
    <mergeCell ref="H44:I44"/>
    <mergeCell ref="H45:I45"/>
    <mergeCell ref="H42:I42"/>
    <mergeCell ref="H43:I43"/>
    <mergeCell ref="H40:I40"/>
    <mergeCell ref="H41:I41"/>
    <mergeCell ref="H38:I38"/>
    <mergeCell ref="H39:I39"/>
    <mergeCell ref="H56:I56"/>
    <mergeCell ref="H57:I57"/>
    <mergeCell ref="H54:I54"/>
    <mergeCell ref="H55:I55"/>
    <mergeCell ref="H52:I52"/>
    <mergeCell ref="H53:I53"/>
    <mergeCell ref="H50:I50"/>
    <mergeCell ref="H51:I51"/>
    <mergeCell ref="H48:I48"/>
    <mergeCell ref="H49:I49"/>
    <mergeCell ref="H66:I66"/>
    <mergeCell ref="H67:I67"/>
    <mergeCell ref="H64:I64"/>
    <mergeCell ref="H65:I65"/>
    <mergeCell ref="H62:I62"/>
    <mergeCell ref="H63:I63"/>
    <mergeCell ref="H60:I60"/>
    <mergeCell ref="H61:I61"/>
    <mergeCell ref="H58:I58"/>
    <mergeCell ref="H59:I59"/>
    <mergeCell ref="H76:I76"/>
    <mergeCell ref="H77:I77"/>
    <mergeCell ref="H74:I74"/>
    <mergeCell ref="H75:I75"/>
    <mergeCell ref="H72:I72"/>
    <mergeCell ref="H73:I73"/>
    <mergeCell ref="H70:I70"/>
    <mergeCell ref="H71:I71"/>
    <mergeCell ref="H68:I68"/>
    <mergeCell ref="H69:I69"/>
    <mergeCell ref="H86:I86"/>
    <mergeCell ref="H87:I87"/>
    <mergeCell ref="H84:I84"/>
    <mergeCell ref="H85:I85"/>
    <mergeCell ref="H82:I82"/>
    <mergeCell ref="H83:I83"/>
    <mergeCell ref="H80:I80"/>
    <mergeCell ref="H81:I81"/>
    <mergeCell ref="H78:I78"/>
    <mergeCell ref="H79:I79"/>
    <mergeCell ref="H96:I96"/>
    <mergeCell ref="H97:I97"/>
    <mergeCell ref="H94:I94"/>
    <mergeCell ref="H95:I95"/>
    <mergeCell ref="H92:I92"/>
    <mergeCell ref="H93:I93"/>
    <mergeCell ref="H90:I90"/>
    <mergeCell ref="H91:I91"/>
    <mergeCell ref="H88:I88"/>
    <mergeCell ref="H89:I89"/>
    <mergeCell ref="H106:I106"/>
    <mergeCell ref="H107:I107"/>
    <mergeCell ref="H104:I104"/>
    <mergeCell ref="H105:I105"/>
    <mergeCell ref="H102:I102"/>
    <mergeCell ref="H103:I103"/>
    <mergeCell ref="H100:I100"/>
    <mergeCell ref="H101:I101"/>
    <mergeCell ref="H98:I98"/>
    <mergeCell ref="H99:I99"/>
    <mergeCell ref="H116:I116"/>
    <mergeCell ref="H117:I117"/>
    <mergeCell ref="H114:I114"/>
    <mergeCell ref="H115:I115"/>
    <mergeCell ref="H112:I112"/>
    <mergeCell ref="H113:I113"/>
    <mergeCell ref="H110:I110"/>
    <mergeCell ref="H111:I111"/>
    <mergeCell ref="H108:I108"/>
    <mergeCell ref="H109:I109"/>
    <mergeCell ref="H126:I126"/>
    <mergeCell ref="H127:I127"/>
    <mergeCell ref="H124:I124"/>
    <mergeCell ref="H125:I125"/>
    <mergeCell ref="H122:I122"/>
    <mergeCell ref="H123:I123"/>
    <mergeCell ref="H120:I120"/>
    <mergeCell ref="H121:I121"/>
    <mergeCell ref="H118:I118"/>
    <mergeCell ref="H119:I119"/>
    <mergeCell ref="H136:I136"/>
    <mergeCell ref="H137:I137"/>
    <mergeCell ref="H134:I134"/>
    <mergeCell ref="H135:I135"/>
    <mergeCell ref="H132:I132"/>
    <mergeCell ref="H133:I133"/>
    <mergeCell ref="H130:I130"/>
    <mergeCell ref="H131:I131"/>
    <mergeCell ref="H128:I128"/>
    <mergeCell ref="H129:I129"/>
    <mergeCell ref="H146:I146"/>
    <mergeCell ref="H147:I147"/>
    <mergeCell ref="H144:I144"/>
    <mergeCell ref="H145:I145"/>
    <mergeCell ref="H142:I142"/>
    <mergeCell ref="H143:I143"/>
    <mergeCell ref="H140:I140"/>
    <mergeCell ref="H141:I141"/>
    <mergeCell ref="H138:I138"/>
    <mergeCell ref="H139:I139"/>
    <mergeCell ref="H156:I156"/>
    <mergeCell ref="H157:I157"/>
    <mergeCell ref="H154:I154"/>
    <mergeCell ref="H155:I155"/>
    <mergeCell ref="H152:I152"/>
    <mergeCell ref="H153:I153"/>
    <mergeCell ref="H150:I150"/>
    <mergeCell ref="H151:I151"/>
    <mergeCell ref="H148:I148"/>
    <mergeCell ref="H149:I149"/>
    <mergeCell ref="H166:I166"/>
    <mergeCell ref="H167:I167"/>
    <mergeCell ref="H164:I164"/>
    <mergeCell ref="H165:I165"/>
    <mergeCell ref="H162:I162"/>
    <mergeCell ref="H163:I163"/>
    <mergeCell ref="H160:I160"/>
    <mergeCell ref="H161:I161"/>
    <mergeCell ref="H158:I158"/>
    <mergeCell ref="H159:I159"/>
    <mergeCell ref="H176:I176"/>
    <mergeCell ref="H177:I177"/>
    <mergeCell ref="H174:I174"/>
    <mergeCell ref="H175:I175"/>
    <mergeCell ref="H172:I172"/>
    <mergeCell ref="H173:I173"/>
    <mergeCell ref="H170:I170"/>
    <mergeCell ref="H171:I171"/>
    <mergeCell ref="H168:I168"/>
    <mergeCell ref="H169:I169"/>
    <mergeCell ref="H186:I186"/>
    <mergeCell ref="H187:I187"/>
    <mergeCell ref="H184:I184"/>
    <mergeCell ref="H185:I185"/>
    <mergeCell ref="H182:I182"/>
    <mergeCell ref="H183:I183"/>
    <mergeCell ref="H180:I180"/>
    <mergeCell ref="H181:I181"/>
    <mergeCell ref="H178:I178"/>
    <mergeCell ref="H179:I179"/>
    <mergeCell ref="H196:I196"/>
    <mergeCell ref="H197:I197"/>
    <mergeCell ref="H194:I194"/>
    <mergeCell ref="H195:I195"/>
    <mergeCell ref="H192:I192"/>
    <mergeCell ref="H193:I193"/>
    <mergeCell ref="H190:I190"/>
    <mergeCell ref="H191:I191"/>
    <mergeCell ref="H188:I188"/>
    <mergeCell ref="H189:I189"/>
    <mergeCell ref="H206:I206"/>
    <mergeCell ref="H207:I207"/>
    <mergeCell ref="H204:I204"/>
    <mergeCell ref="H205:I205"/>
    <mergeCell ref="H202:I202"/>
    <mergeCell ref="H203:I203"/>
    <mergeCell ref="H200:I200"/>
    <mergeCell ref="H201:I201"/>
    <mergeCell ref="H198:I198"/>
    <mergeCell ref="H199:I199"/>
    <mergeCell ref="H216:I216"/>
    <mergeCell ref="H217:I217"/>
    <mergeCell ref="H214:I214"/>
    <mergeCell ref="H215:I215"/>
    <mergeCell ref="H212:I212"/>
    <mergeCell ref="H213:I213"/>
    <mergeCell ref="H210:I210"/>
    <mergeCell ref="H211:I211"/>
    <mergeCell ref="H208:I208"/>
    <mergeCell ref="H209:I209"/>
    <mergeCell ref="H226:I226"/>
    <mergeCell ref="H227:I227"/>
    <mergeCell ref="H224:I224"/>
    <mergeCell ref="H225:I225"/>
    <mergeCell ref="H222:I222"/>
    <mergeCell ref="H223:I223"/>
    <mergeCell ref="H220:I220"/>
    <mergeCell ref="H221:I221"/>
    <mergeCell ref="H218:I218"/>
    <mergeCell ref="H219:I219"/>
    <mergeCell ref="C232:D232"/>
    <mergeCell ref="E232:F232"/>
    <mergeCell ref="H232:I232"/>
    <mergeCell ref="C233:D233"/>
    <mergeCell ref="E233:F233"/>
    <mergeCell ref="H233:I233"/>
    <mergeCell ref="H230:I230"/>
    <mergeCell ref="H231:I231"/>
    <mergeCell ref="H228:I228"/>
    <mergeCell ref="H229:I229"/>
    <mergeCell ref="C236:D236"/>
    <mergeCell ref="E236:F236"/>
    <mergeCell ref="H236:I236"/>
    <mergeCell ref="C237:D237"/>
    <mergeCell ref="E237:F237"/>
    <mergeCell ref="H237:I237"/>
    <mergeCell ref="C234:D234"/>
    <mergeCell ref="E234:F234"/>
    <mergeCell ref="H234:I234"/>
    <mergeCell ref="C235:D235"/>
    <mergeCell ref="E235:F235"/>
    <mergeCell ref="H235:I235"/>
    <mergeCell ref="C240:D240"/>
    <mergeCell ref="E240:F240"/>
    <mergeCell ref="H240:I240"/>
    <mergeCell ref="C241:D241"/>
    <mergeCell ref="E241:F241"/>
    <mergeCell ref="H241:I241"/>
    <mergeCell ref="C238:D238"/>
    <mergeCell ref="E238:F238"/>
    <mergeCell ref="H238:I238"/>
    <mergeCell ref="C239:D239"/>
    <mergeCell ref="E239:F239"/>
    <mergeCell ref="H239:I239"/>
    <mergeCell ref="C244:D244"/>
    <mergeCell ref="E244:F244"/>
    <mergeCell ref="H244:I244"/>
    <mergeCell ref="C245:D245"/>
    <mergeCell ref="E245:F245"/>
    <mergeCell ref="H245:I245"/>
    <mergeCell ref="C242:D242"/>
    <mergeCell ref="E242:F242"/>
    <mergeCell ref="H242:I242"/>
    <mergeCell ref="C243:D243"/>
    <mergeCell ref="E243:F243"/>
    <mergeCell ref="H243:I243"/>
    <mergeCell ref="C248:D248"/>
    <mergeCell ref="E248:F248"/>
    <mergeCell ref="H248:I248"/>
    <mergeCell ref="C249:D249"/>
    <mergeCell ref="E249:F249"/>
    <mergeCell ref="H249:I249"/>
    <mergeCell ref="C246:D246"/>
    <mergeCell ref="E246:F246"/>
    <mergeCell ref="H246:I246"/>
    <mergeCell ref="C247:D247"/>
    <mergeCell ref="E247:F247"/>
    <mergeCell ref="H247:I247"/>
    <mergeCell ref="C252:D252"/>
    <mergeCell ref="E252:F252"/>
    <mergeCell ref="H252:I252"/>
    <mergeCell ref="C253:D253"/>
    <mergeCell ref="E253:F253"/>
    <mergeCell ref="H253:I253"/>
    <mergeCell ref="C250:D250"/>
    <mergeCell ref="E250:F250"/>
    <mergeCell ref="H250:I250"/>
    <mergeCell ref="C251:D251"/>
    <mergeCell ref="E251:F251"/>
    <mergeCell ref="H251:I251"/>
    <mergeCell ref="C256:D256"/>
    <mergeCell ref="E256:F256"/>
    <mergeCell ref="H256:I256"/>
    <mergeCell ref="C257:D257"/>
    <mergeCell ref="E257:F257"/>
    <mergeCell ref="H257:I257"/>
    <mergeCell ref="C254:D254"/>
    <mergeCell ref="E254:F254"/>
    <mergeCell ref="H254:I254"/>
    <mergeCell ref="C255:D255"/>
    <mergeCell ref="E255:F255"/>
    <mergeCell ref="H255:I255"/>
    <mergeCell ref="C260:D260"/>
    <mergeCell ref="E260:F260"/>
    <mergeCell ref="H260:I260"/>
    <mergeCell ref="C261:D261"/>
    <mergeCell ref="E261:F261"/>
    <mergeCell ref="H261:I261"/>
    <mergeCell ref="C258:D258"/>
    <mergeCell ref="E258:F258"/>
    <mergeCell ref="H258:I258"/>
    <mergeCell ref="C259:D259"/>
    <mergeCell ref="E259:F259"/>
    <mergeCell ref="H259:I259"/>
    <mergeCell ref="C264:D264"/>
    <mergeCell ref="E264:F264"/>
    <mergeCell ref="H264:I264"/>
    <mergeCell ref="C265:D265"/>
    <mergeCell ref="E265:F265"/>
    <mergeCell ref="H265:I265"/>
    <mergeCell ref="C262:D262"/>
    <mergeCell ref="E262:F262"/>
    <mergeCell ref="H262:I262"/>
    <mergeCell ref="C263:D263"/>
    <mergeCell ref="E263:F263"/>
    <mergeCell ref="H263:I263"/>
    <mergeCell ref="C268:D268"/>
    <mergeCell ref="E268:F268"/>
    <mergeCell ref="H268:I268"/>
    <mergeCell ref="C269:D269"/>
    <mergeCell ref="E269:F269"/>
    <mergeCell ref="H269:I269"/>
    <mergeCell ref="C266:D266"/>
    <mergeCell ref="E266:F266"/>
    <mergeCell ref="H266:I266"/>
    <mergeCell ref="C267:D267"/>
    <mergeCell ref="E267:F267"/>
    <mergeCell ref="H267:I267"/>
    <mergeCell ref="C272:D272"/>
    <mergeCell ref="E272:F272"/>
    <mergeCell ref="H272:I272"/>
    <mergeCell ref="C273:D273"/>
    <mergeCell ref="E273:F273"/>
    <mergeCell ref="H273:I273"/>
    <mergeCell ref="C270:D270"/>
    <mergeCell ref="E270:F270"/>
    <mergeCell ref="H270:I270"/>
    <mergeCell ref="C271:D271"/>
    <mergeCell ref="E271:F271"/>
    <mergeCell ref="H271:I271"/>
    <mergeCell ref="C276:D276"/>
    <mergeCell ref="E276:F276"/>
    <mergeCell ref="H276:I276"/>
    <mergeCell ref="C277:D277"/>
    <mergeCell ref="E277:F277"/>
    <mergeCell ref="H277:I277"/>
    <mergeCell ref="C274:D274"/>
    <mergeCell ref="E274:F274"/>
    <mergeCell ref="H274:I274"/>
    <mergeCell ref="C275:D275"/>
    <mergeCell ref="E275:F275"/>
    <mergeCell ref="H275:I275"/>
    <mergeCell ref="C280:D280"/>
    <mergeCell ref="E280:F280"/>
    <mergeCell ref="H280:I280"/>
    <mergeCell ref="C281:D281"/>
    <mergeCell ref="E281:F281"/>
    <mergeCell ref="H281:I281"/>
    <mergeCell ref="C278:D278"/>
    <mergeCell ref="E278:F278"/>
    <mergeCell ref="H278:I278"/>
    <mergeCell ref="C279:D279"/>
    <mergeCell ref="E279:F279"/>
    <mergeCell ref="H279:I279"/>
    <mergeCell ref="C284:D284"/>
    <mergeCell ref="E284:F284"/>
    <mergeCell ref="H284:I284"/>
    <mergeCell ref="C285:D285"/>
    <mergeCell ref="E285:F285"/>
    <mergeCell ref="H285:I285"/>
    <mergeCell ref="C282:D282"/>
    <mergeCell ref="E282:F282"/>
    <mergeCell ref="H282:I282"/>
    <mergeCell ref="C283:D283"/>
    <mergeCell ref="E283:F283"/>
    <mergeCell ref="H283:I283"/>
    <mergeCell ref="C288:D288"/>
    <mergeCell ref="E288:F288"/>
    <mergeCell ref="H288:I288"/>
    <mergeCell ref="C289:D289"/>
    <mergeCell ref="E289:F289"/>
    <mergeCell ref="H289:I289"/>
    <mergeCell ref="C286:D286"/>
    <mergeCell ref="E286:F286"/>
    <mergeCell ref="H286:I286"/>
    <mergeCell ref="C287:D287"/>
    <mergeCell ref="E287:F287"/>
    <mergeCell ref="H287:I287"/>
    <mergeCell ref="C292:D292"/>
    <mergeCell ref="E292:F292"/>
    <mergeCell ref="H292:I292"/>
    <mergeCell ref="C293:D293"/>
    <mergeCell ref="E293:F293"/>
    <mergeCell ref="H293:I293"/>
    <mergeCell ref="C290:D290"/>
    <mergeCell ref="E290:F290"/>
    <mergeCell ref="H290:I290"/>
    <mergeCell ref="C291:D291"/>
    <mergeCell ref="E291:F291"/>
    <mergeCell ref="H291:I291"/>
    <mergeCell ref="C296:D296"/>
    <mergeCell ref="E296:F296"/>
    <mergeCell ref="H296:I296"/>
    <mergeCell ref="C297:D297"/>
    <mergeCell ref="E297:F297"/>
    <mergeCell ref="H297:I297"/>
    <mergeCell ref="C294:D294"/>
    <mergeCell ref="E294:F294"/>
    <mergeCell ref="H294:I294"/>
    <mergeCell ref="C295:D295"/>
    <mergeCell ref="E295:F295"/>
    <mergeCell ref="H295:I295"/>
    <mergeCell ref="C300:D300"/>
    <mergeCell ref="E300:F300"/>
    <mergeCell ref="H300:I300"/>
    <mergeCell ref="C301:D301"/>
    <mergeCell ref="E301:F301"/>
    <mergeCell ref="H301:I301"/>
    <mergeCell ref="C298:D298"/>
    <mergeCell ref="E298:F298"/>
    <mergeCell ref="H298:I298"/>
    <mergeCell ref="C299:D299"/>
    <mergeCell ref="E299:F299"/>
    <mergeCell ref="H299:I299"/>
    <mergeCell ref="C304:D304"/>
    <mergeCell ref="E304:F304"/>
    <mergeCell ref="H304:I304"/>
    <mergeCell ref="C305:D305"/>
    <mergeCell ref="E305:F305"/>
    <mergeCell ref="H305:I305"/>
    <mergeCell ref="C302:D302"/>
    <mergeCell ref="E302:F302"/>
    <mergeCell ref="H302:I302"/>
    <mergeCell ref="C303:D303"/>
    <mergeCell ref="E303:F303"/>
    <mergeCell ref="H303:I303"/>
    <mergeCell ref="C308:D308"/>
    <mergeCell ref="E308:F308"/>
    <mergeCell ref="H308:I308"/>
    <mergeCell ref="C309:D309"/>
    <mergeCell ref="E309:F309"/>
    <mergeCell ref="H309:I309"/>
    <mergeCell ref="C306:D306"/>
    <mergeCell ref="E306:F306"/>
    <mergeCell ref="H306:I306"/>
    <mergeCell ref="C307:D307"/>
    <mergeCell ref="E307:F307"/>
    <mergeCell ref="H307:I307"/>
    <mergeCell ref="C312:D312"/>
    <mergeCell ref="E312:F312"/>
    <mergeCell ref="H312:I312"/>
    <mergeCell ref="C313:D313"/>
    <mergeCell ref="E313:F313"/>
    <mergeCell ref="H313:I313"/>
    <mergeCell ref="C310:D310"/>
    <mergeCell ref="E310:F310"/>
    <mergeCell ref="H310:I310"/>
    <mergeCell ref="C311:D311"/>
    <mergeCell ref="E311:F311"/>
    <mergeCell ref="H311:I311"/>
    <mergeCell ref="C316:D316"/>
    <mergeCell ref="E316:F316"/>
    <mergeCell ref="H316:I316"/>
    <mergeCell ref="C317:D317"/>
    <mergeCell ref="E317:F317"/>
    <mergeCell ref="H317:I317"/>
    <mergeCell ref="C314:D314"/>
    <mergeCell ref="E314:F314"/>
    <mergeCell ref="H314:I314"/>
    <mergeCell ref="C315:D315"/>
    <mergeCell ref="E315:F315"/>
    <mergeCell ref="H315:I315"/>
    <mergeCell ref="C320:D320"/>
    <mergeCell ref="E320:F320"/>
    <mergeCell ref="H320:I320"/>
    <mergeCell ref="C321:D321"/>
    <mergeCell ref="E321:F321"/>
    <mergeCell ref="H321:I321"/>
    <mergeCell ref="C318:D318"/>
    <mergeCell ref="E318:F318"/>
    <mergeCell ref="H318:I318"/>
    <mergeCell ref="C319:D319"/>
    <mergeCell ref="E319:F319"/>
    <mergeCell ref="H319:I319"/>
    <mergeCell ref="C324:D324"/>
    <mergeCell ref="E324:F324"/>
    <mergeCell ref="H324:I324"/>
    <mergeCell ref="C325:D325"/>
    <mergeCell ref="E325:F325"/>
    <mergeCell ref="H325:I325"/>
    <mergeCell ref="C322:D322"/>
    <mergeCell ref="E322:F322"/>
    <mergeCell ref="H322:I322"/>
    <mergeCell ref="C323:D323"/>
    <mergeCell ref="E323:F323"/>
    <mergeCell ref="H323:I323"/>
    <mergeCell ref="C328:D328"/>
    <mergeCell ref="E328:F328"/>
    <mergeCell ref="H328:I328"/>
    <mergeCell ref="C329:D329"/>
    <mergeCell ref="E329:F329"/>
    <mergeCell ref="H329:I329"/>
    <mergeCell ref="C326:D326"/>
    <mergeCell ref="E326:F326"/>
    <mergeCell ref="H326:I326"/>
    <mergeCell ref="C327:D327"/>
    <mergeCell ref="E327:F327"/>
    <mergeCell ref="H327:I327"/>
    <mergeCell ref="C332:D332"/>
    <mergeCell ref="E332:F332"/>
    <mergeCell ref="H332:I332"/>
    <mergeCell ref="C333:D333"/>
    <mergeCell ref="E333:F333"/>
    <mergeCell ref="H333:I333"/>
    <mergeCell ref="C330:D330"/>
    <mergeCell ref="E330:F330"/>
    <mergeCell ref="H330:I330"/>
    <mergeCell ref="C331:D331"/>
    <mergeCell ref="E331:F331"/>
    <mergeCell ref="H331:I331"/>
    <mergeCell ref="C336:D336"/>
    <mergeCell ref="E336:F336"/>
    <mergeCell ref="H336:I336"/>
    <mergeCell ref="C337:D337"/>
    <mergeCell ref="E337:F337"/>
    <mergeCell ref="H337:I337"/>
    <mergeCell ref="C334:D334"/>
    <mergeCell ref="E334:F334"/>
    <mergeCell ref="H334:I334"/>
    <mergeCell ref="C335:D335"/>
    <mergeCell ref="E335:F335"/>
    <mergeCell ref="H335:I335"/>
  </mergeCells>
  <dataValidations xWindow="464" yWindow="401" count="2">
    <dataValidation type="list" showInputMessage="1" showErrorMessage="1" sqref="C3:D337" xr:uid="{D32D10F3-9CF3-4348-A116-CDF47F450CF9}">
      <formula1>INDIRECT(A3)</formula1>
    </dataValidation>
    <dataValidation type="list" showInputMessage="1" showErrorMessage="1" sqref="A3:B337" xr:uid="{9405CD8B-5F0C-405A-BE9D-BE95911F910A}">
      <formula1>$Q$4:$AA$4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1">
        <x14:dataValidation type="list" allowBlank="1" showInputMessage="1" promptTitle="Contract Type" prompt="Select" xr:uid="{C8352B26-34B2-40F9-8CE0-A04E6D30419D}">
          <x14:formula1>
            <xm:f>'Response Items'!$C$2:$C$5</xm:f>
          </x14:formula1>
          <xm:sqref>Y10:Y336 T10:T337 Y3 Q10:Q337 Q3 T3 O3:P337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topLeftCell="C1" workbookViewId="0">
      <selection activeCell="F7" sqref="F7"/>
    </sheetView>
  </sheetViews>
  <sheetFormatPr defaultColWidth="8.88671875" defaultRowHeight="14.4" x14ac:dyDescent="0.3"/>
  <cols>
    <col min="1" max="1" width="37.6640625" customWidth="1"/>
    <col min="2" max="2" width="16.4414062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33</v>
      </c>
      <c r="C1" t="s">
        <v>29</v>
      </c>
      <c r="D1" t="s">
        <v>31</v>
      </c>
      <c r="F1" t="s">
        <v>143</v>
      </c>
      <c r="G1" t="s">
        <v>44</v>
      </c>
    </row>
    <row r="2" spans="1:7" x14ac:dyDescent="0.3">
      <c r="A2" t="s">
        <v>30</v>
      </c>
      <c r="C2" t="s">
        <v>34</v>
      </c>
      <c r="D2" t="s">
        <v>27</v>
      </c>
      <c r="F2" t="s">
        <v>145</v>
      </c>
      <c r="G2" t="s">
        <v>12</v>
      </c>
    </row>
    <row r="3" spans="1:7" x14ac:dyDescent="0.3">
      <c r="A3" t="s">
        <v>35</v>
      </c>
      <c r="C3" t="s">
        <v>34</v>
      </c>
      <c r="D3" t="s">
        <v>6</v>
      </c>
      <c r="F3" t="s">
        <v>146</v>
      </c>
      <c r="G3" t="s">
        <v>13</v>
      </c>
    </row>
    <row r="4" spans="1:7" x14ac:dyDescent="0.3">
      <c r="A4" t="s">
        <v>34</v>
      </c>
      <c r="C4" t="s">
        <v>34</v>
      </c>
      <c r="D4" t="s">
        <v>7</v>
      </c>
      <c r="G4" t="s">
        <v>30</v>
      </c>
    </row>
    <row r="5" spans="1:7" x14ac:dyDescent="0.3">
      <c r="A5" t="s">
        <v>36</v>
      </c>
      <c r="C5" t="s">
        <v>34</v>
      </c>
      <c r="D5" t="s">
        <v>28</v>
      </c>
      <c r="G5" t="s">
        <v>79</v>
      </c>
    </row>
    <row r="6" spans="1:7" x14ac:dyDescent="0.3">
      <c r="A6" t="s">
        <v>54</v>
      </c>
      <c r="C6" t="s">
        <v>35</v>
      </c>
      <c r="D6" t="s">
        <v>7</v>
      </c>
      <c r="G6" t="s">
        <v>56</v>
      </c>
    </row>
    <row r="7" spans="1:7" x14ac:dyDescent="0.3">
      <c r="A7" t="s">
        <v>37</v>
      </c>
      <c r="C7" t="s">
        <v>35</v>
      </c>
      <c r="D7" t="s">
        <v>55</v>
      </c>
      <c r="G7" t="s">
        <v>20</v>
      </c>
    </row>
    <row r="8" spans="1:7" x14ac:dyDescent="0.3">
      <c r="C8" t="s">
        <v>36</v>
      </c>
      <c r="D8" t="s">
        <v>27</v>
      </c>
    </row>
    <row r="9" spans="1:7" x14ac:dyDescent="0.3">
      <c r="C9" t="s">
        <v>36</v>
      </c>
      <c r="D9" t="s">
        <v>7</v>
      </c>
    </row>
    <row r="10" spans="1:7" x14ac:dyDescent="0.3">
      <c r="C10" t="s">
        <v>36</v>
      </c>
      <c r="D10" t="s">
        <v>38</v>
      </c>
    </row>
    <row r="11" spans="1:7" x14ac:dyDescent="0.3">
      <c r="C11" t="s">
        <v>36</v>
      </c>
      <c r="D11" t="s">
        <v>28</v>
      </c>
    </row>
    <row r="12" spans="1:7" x14ac:dyDescent="0.3">
      <c r="C12" t="s">
        <v>30</v>
      </c>
      <c r="D12" t="s">
        <v>6</v>
      </c>
    </row>
    <row r="13" spans="1:7" x14ac:dyDescent="0.3">
      <c r="C13" t="s">
        <v>30</v>
      </c>
      <c r="D13" t="s">
        <v>7</v>
      </c>
    </row>
    <row r="14" spans="1:7" x14ac:dyDescent="0.3">
      <c r="C14" t="s">
        <v>30</v>
      </c>
      <c r="D14" t="s">
        <v>55</v>
      </c>
    </row>
    <row r="15" spans="1:7" x14ac:dyDescent="0.3">
      <c r="C15" t="s">
        <v>30</v>
      </c>
      <c r="D15" t="s">
        <v>43</v>
      </c>
    </row>
    <row r="16" spans="1:7" x14ac:dyDescent="0.3">
      <c r="C16" t="s">
        <v>30</v>
      </c>
      <c r="D16" t="s">
        <v>73</v>
      </c>
    </row>
    <row r="17" spans="3:4" x14ac:dyDescent="0.3">
      <c r="C17" t="s">
        <v>37</v>
      </c>
      <c r="D17" t="s">
        <v>7</v>
      </c>
    </row>
    <row r="18" spans="3:4" x14ac:dyDescent="0.3">
      <c r="C18" t="s">
        <v>37</v>
      </c>
      <c r="D18" t="s">
        <v>27</v>
      </c>
    </row>
    <row r="19" spans="3:4" x14ac:dyDescent="0.3">
      <c r="C19" t="s">
        <v>37</v>
      </c>
      <c r="D19" t="s">
        <v>84</v>
      </c>
    </row>
    <row r="20" spans="3:4" x14ac:dyDescent="0.3">
      <c r="C20" t="s">
        <v>54</v>
      </c>
      <c r="D20" t="s">
        <v>139</v>
      </c>
    </row>
    <row r="21" spans="3:4" x14ac:dyDescent="0.3">
      <c r="C21" t="s">
        <v>54</v>
      </c>
      <c r="D21" t="s">
        <v>27</v>
      </c>
    </row>
    <row r="22" spans="3:4" x14ac:dyDescent="0.3">
      <c r="C22" t="s">
        <v>54</v>
      </c>
      <c r="D22" t="s">
        <v>7</v>
      </c>
    </row>
  </sheetData>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8671875" defaultRowHeight="14.4" x14ac:dyDescent="0.3"/>
  <cols>
    <col min="1" max="1" width="44.33203125" customWidth="1"/>
    <col min="2" max="4" width="59.6640625" bestFit="1" customWidth="1"/>
  </cols>
  <sheetData>
    <row r="1" spans="1:4" ht="17.399999999999999" x14ac:dyDescent="0.4">
      <c r="A1" s="2" t="s">
        <v>0</v>
      </c>
      <c r="B1" s="2" t="s">
        <v>1</v>
      </c>
      <c r="C1" s="2" t="s">
        <v>2</v>
      </c>
      <c r="D1" s="2" t="s">
        <v>11</v>
      </c>
    </row>
    <row r="2" spans="1:4" ht="17.399999999999999" x14ac:dyDescent="0.35">
      <c r="A2" s="3" t="s">
        <v>18</v>
      </c>
      <c r="B2" s="5" t="s">
        <v>5</v>
      </c>
      <c r="C2" s="4" t="s">
        <v>3</v>
      </c>
      <c r="D2" s="3" t="s">
        <v>12</v>
      </c>
    </row>
    <row r="3" spans="1:4" ht="17.399999999999999" x14ac:dyDescent="0.35">
      <c r="A3" s="3" t="s">
        <v>10</v>
      </c>
      <c r="B3" s="5" t="s">
        <v>6</v>
      </c>
      <c r="C3" s="4" t="s">
        <v>9</v>
      </c>
      <c r="D3" s="3" t="s">
        <v>13</v>
      </c>
    </row>
    <row r="4" spans="1:4" ht="17.399999999999999" x14ac:dyDescent="0.35">
      <c r="A4" s="3" t="s">
        <v>17</v>
      </c>
      <c r="B4" s="5" t="s">
        <v>7</v>
      </c>
      <c r="C4" s="4" t="s">
        <v>4</v>
      </c>
      <c r="D4" s="3" t="s">
        <v>20</v>
      </c>
    </row>
    <row r="5" spans="1:4" ht="15.6" x14ac:dyDescent="0.35">
      <c r="A5" s="3"/>
      <c r="B5" s="5" t="s">
        <v>19</v>
      </c>
      <c r="C5" s="8" t="s">
        <v>22</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27" sqref="F27"/>
    </sheetView>
  </sheetViews>
  <sheetFormatPr defaultColWidth="8.886718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7D3CB2-0394-43E1-ABA0-1C2BE2C362EC}">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A7735A4-CDB5-4117-9A9A-AC588C51EB78}">
  <ds:schemaRefs>
    <ds:schemaRef ds:uri="http://schemas.microsoft.com/sharepoint/v3/contenttype/forms"/>
  </ds:schemaRefs>
</ds:datastoreItem>
</file>

<file path=customXml/itemProps3.xml><?xml version="1.0" encoding="utf-8"?>
<ds:datastoreItem xmlns:ds="http://schemas.openxmlformats.org/officeDocument/2006/customXml" ds:itemID="{3F3AA3AB-BD14-413A-9EE1-5960DC374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Instructions &amp; Guidelines</vt:lpstr>
      <vt:lpstr>Data Master Sheet</vt:lpstr>
      <vt:lpstr>Furniture</vt:lpstr>
      <vt:lpstr>Equipment</vt:lpstr>
      <vt:lpstr>Sheet2</vt:lpstr>
      <vt:lpstr>Response Items</vt:lpstr>
      <vt:lpstr>Sheet1</vt:lpstr>
      <vt:lpstr>Admin</vt:lpstr>
      <vt:lpstr>Administrative</vt:lpstr>
      <vt:lpstr>Art</vt:lpstr>
      <vt:lpstr>Auditorium</vt:lpstr>
      <vt:lpstr>Classroom</vt:lpstr>
      <vt:lpstr>Custodial</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cp:lastModifiedBy>
  <cp:lastPrinted>2019-12-11T14:53:07Z</cp:lastPrinted>
  <dcterms:created xsi:type="dcterms:W3CDTF">2016-11-16T14:09:39Z</dcterms:created>
  <dcterms:modified xsi:type="dcterms:W3CDTF">2020-06-18T17:08:03Z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